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firstSheet="1" activeTab="6"/>
  </bookViews>
  <sheets>
    <sheet name="CDKT nam truoc" sheetId="1" state="hidden" r:id="rId1"/>
    <sheet name="CDKT" sheetId="2" r:id="rId2"/>
    <sheet name="KQKD" sheetId="3" r:id="rId3"/>
    <sheet name="LCTT" sheetId="4" r:id="rId4"/>
    <sheet name="TM_BCTC" sheetId="5" r:id="rId5"/>
    <sheet name="PL1" sheetId="6" r:id="rId6"/>
    <sheet name="so sanh 2 ky" sheetId="7" r:id="rId7"/>
  </sheets>
  <definedNames>
    <definedName name="_xlnm.Print_Area" localSheetId="4">'TM_BCTC'!$A$1:$I$344</definedName>
    <definedName name="_xlnm.Print_Titles" localSheetId="1">'CDKT'!$1:$4</definedName>
    <definedName name="_xlnm.Print_Titles" localSheetId="4">'TM_BCTC'!$1:$4</definedName>
  </definedNames>
  <calcPr fullCalcOnLoad="1"/>
</workbook>
</file>

<file path=xl/comments4.xml><?xml version="1.0" encoding="utf-8"?>
<comments xmlns="http://schemas.openxmlformats.org/spreadsheetml/2006/main">
  <authors>
    <author>dthue</author>
  </authors>
  <commentList>
    <comment ref="E38" authorId="0">
      <text>
        <r>
          <rPr>
            <b/>
            <sz val="8"/>
            <rFont val="Tahoma"/>
            <family val="0"/>
          </rPr>
          <t>dthue:</t>
        </r>
        <r>
          <rPr>
            <sz val="8"/>
            <rFont val="Tahoma"/>
            <family val="0"/>
          </rPr>
          <t xml:space="preserve">
Sps: (N111;112/C5151)-(C111;112/N5151)
** ghi dương</t>
        </r>
      </text>
    </comment>
    <comment ref="E37" authorId="0">
      <text>
        <r>
          <rPr>
            <b/>
            <sz val="8"/>
            <rFont val="Tahoma"/>
            <family val="0"/>
          </rPr>
          <t>dthue:</t>
        </r>
        <r>
          <rPr>
            <sz val="8"/>
            <rFont val="Tahoma"/>
            <family val="0"/>
          </rPr>
          <t xml:space="preserve">
sps : (C128+C228)&gt;(N112+N111..)</t>
        </r>
      </text>
    </comment>
    <comment ref="E36" authorId="0">
      <text>
        <r>
          <rPr>
            <b/>
            <sz val="8"/>
            <rFont val="Tahoma"/>
            <family val="0"/>
          </rPr>
          <t>dthue:</t>
        </r>
        <r>
          <rPr>
            <sz val="8"/>
            <rFont val="Tahoma"/>
            <family val="0"/>
          </rPr>
          <t xml:space="preserve">
sps: (N128+N228)&gt;(C111;112…)
</t>
        </r>
      </text>
    </comment>
    <comment ref="E32" authorId="0">
      <text>
        <r>
          <rPr>
            <b/>
            <sz val="8"/>
            <rFont val="Tahoma"/>
            <family val="0"/>
          </rPr>
          <t>dthue:</t>
        </r>
        <r>
          <rPr>
            <sz val="8"/>
            <rFont val="Tahoma"/>
            <family val="0"/>
          </rPr>
          <t xml:space="preserve">
sps(N331120+331820&gt;111,112,141)
</t>
        </r>
      </text>
    </comment>
    <comment ref="E46" authorId="0">
      <text>
        <r>
          <rPr>
            <b/>
            <sz val="8"/>
            <rFont val="Tahoma"/>
            <family val="0"/>
          </rPr>
          <t>dthue:</t>
        </r>
        <r>
          <rPr>
            <sz val="8"/>
            <rFont val="Tahoma"/>
            <family val="0"/>
          </rPr>
          <t xml:space="preserve">
sps (N33881&gt;C111;112;141…)
</t>
        </r>
      </text>
    </comment>
    <comment ref="E49" authorId="0">
      <text>
        <r>
          <rPr>
            <b/>
            <sz val="8"/>
            <rFont val="Tahoma"/>
            <family val="0"/>
          </rPr>
          <t>dthue:</t>
        </r>
        <r>
          <rPr>
            <sz val="8"/>
            <rFont val="Tahoma"/>
            <family val="0"/>
          </rPr>
          <t xml:space="preserve">
sddk_cdkt MS110</t>
        </r>
      </text>
    </comment>
    <comment ref="E51" authorId="0">
      <text>
        <r>
          <rPr>
            <b/>
            <sz val="8"/>
            <rFont val="Tahoma"/>
            <family val="0"/>
          </rPr>
          <t>dthue:</t>
        </r>
        <r>
          <rPr>
            <sz val="8"/>
            <rFont val="Tahoma"/>
            <family val="0"/>
          </rPr>
          <t xml:space="preserve">
sdck_cdkt MS110</t>
        </r>
      </text>
    </comment>
    <comment ref="E50" authorId="0">
      <text>
        <r>
          <rPr>
            <b/>
            <sz val="8"/>
            <rFont val="Tahoma"/>
            <family val="0"/>
          </rPr>
          <t>dthue:</t>
        </r>
        <r>
          <rPr>
            <sz val="8"/>
            <rFont val="Tahoma"/>
            <family val="0"/>
          </rPr>
          <t xml:space="preserve">
sdck TK413 &gt;111;112
Dư Có =&gt; ghi (+)
Dư Nợ =&gt; ghi (-)</t>
        </r>
      </text>
    </comment>
    <comment ref="E33" authorId="0">
      <text>
        <r>
          <rPr>
            <b/>
            <sz val="8"/>
            <rFont val="Tahoma"/>
            <family val="0"/>
          </rPr>
          <t>dthue:</t>
        </r>
        <r>
          <rPr>
            <sz val="8"/>
            <rFont val="Tahoma"/>
            <family val="0"/>
          </rPr>
          <t xml:space="preserve">
sps : N111;112/C7111
</t>
        </r>
      </text>
    </comment>
    <comment ref="E16" authorId="0">
      <text>
        <r>
          <rPr>
            <b/>
            <sz val="8"/>
            <rFont val="Tahoma"/>
            <family val="0"/>
          </rPr>
          <t>dthue:</t>
        </r>
        <r>
          <rPr>
            <sz val="8"/>
            <rFont val="Tahoma"/>
            <family val="0"/>
          </rPr>
          <t xml:space="preserve">
số phát sinh Có TK 214</t>
        </r>
      </text>
    </comment>
    <comment ref="E17" authorId="0">
      <text>
        <r>
          <rPr>
            <b/>
            <sz val="8"/>
            <rFont val="Tahoma"/>
            <family val="0"/>
          </rPr>
          <t>dthue:</t>
        </r>
        <r>
          <rPr>
            <sz val="8"/>
            <rFont val="Tahoma"/>
            <family val="0"/>
          </rPr>
          <t xml:space="preserve">
CHÊNH LỆCH số phát sinh [(Có TK 129+139+159+ 352 đối ứng N632,635,642)-(No TK 129+139+159+352 đối ứng Có 632,635,642)]</t>
        </r>
      </text>
    </comment>
    <comment ref="E19" authorId="0">
      <text>
        <r>
          <rPr>
            <b/>
            <sz val="8"/>
            <rFont val="Tahoma"/>
            <family val="0"/>
          </rPr>
          <t>dthue:</t>
        </r>
        <r>
          <rPr>
            <sz val="8"/>
            <rFont val="Tahoma"/>
            <family val="0"/>
          </rPr>
          <t xml:space="preserve">
Sps: (N111;112/C5151)-(C111;112/N5151)
** ghi âm</t>
        </r>
      </text>
    </comment>
    <comment ref="E20" authorId="0">
      <text>
        <r>
          <rPr>
            <b/>
            <sz val="8"/>
            <rFont val="Tahoma"/>
            <family val="0"/>
          </rPr>
          <t>dthue:</t>
        </r>
        <r>
          <rPr>
            <sz val="8"/>
            <rFont val="Tahoma"/>
            <family val="0"/>
          </rPr>
          <t xml:space="preserve">
sps : N635/C111;112;311
** ghi dương
</t>
        </r>
      </text>
    </comment>
    <comment ref="E22" authorId="0">
      <text>
        <r>
          <rPr>
            <b/>
            <sz val="8"/>
            <rFont val="Tahoma"/>
            <family val="0"/>
          </rPr>
          <t>dthue:</t>
        </r>
        <r>
          <rPr>
            <sz val="8"/>
            <rFont val="Tahoma"/>
            <family val="0"/>
          </rPr>
          <t xml:space="preserve">
từ CDKT mã 130 = SDCK-SDDK &gt;1 =&gt; GHI ÂM ()</t>
        </r>
      </text>
    </comment>
    <comment ref="E23" authorId="0">
      <text>
        <r>
          <rPr>
            <b/>
            <sz val="8"/>
            <rFont val="Tahoma"/>
            <family val="0"/>
          </rPr>
          <t>dthue:</t>
        </r>
        <r>
          <rPr>
            <sz val="8"/>
            <rFont val="Tahoma"/>
            <family val="0"/>
          </rPr>
          <t xml:space="preserve">
từ CDKT mã 140 = SDCK-SDDK &gt;1 =&gt; GHI ÂM ()</t>
        </r>
      </text>
    </comment>
    <comment ref="E25" authorId="0">
      <text>
        <r>
          <rPr>
            <b/>
            <sz val="8"/>
            <rFont val="Tahoma"/>
            <family val="0"/>
          </rPr>
          <t>dthue:</t>
        </r>
        <r>
          <rPr>
            <sz val="8"/>
            <rFont val="Tahoma"/>
            <family val="0"/>
          </rPr>
          <t xml:space="preserve">
từ CDKT mã 151 = SDCK-SDDK &gt;1 =&gt; GHI ÂM ()
</t>
        </r>
      </text>
    </comment>
    <comment ref="E26" authorId="0">
      <text>
        <r>
          <rPr>
            <b/>
            <sz val="8"/>
            <rFont val="Tahoma"/>
            <family val="0"/>
          </rPr>
          <t>dthue:</t>
        </r>
        <r>
          <rPr>
            <sz val="8"/>
            <rFont val="Tahoma"/>
            <family val="0"/>
          </rPr>
          <t xml:space="preserve">
sps : N635/C111;112;311
** ghi âm ()
</t>
        </r>
      </text>
    </comment>
    <comment ref="E27" authorId="0">
      <text>
        <r>
          <rPr>
            <b/>
            <sz val="8"/>
            <rFont val="Tahoma"/>
            <family val="0"/>
          </rPr>
          <t>dthue:</t>
        </r>
        <r>
          <rPr>
            <sz val="8"/>
            <rFont val="Tahoma"/>
            <family val="0"/>
          </rPr>
          <t xml:space="preserve">
sps : C111;112&gt;N3334
</t>
        </r>
      </text>
    </comment>
    <comment ref="E28" authorId="0">
      <text>
        <r>
          <rPr>
            <b/>
            <sz val="8"/>
            <rFont val="Tahoma"/>
            <family val="0"/>
          </rPr>
          <t>dthue:</t>
        </r>
        <r>
          <rPr>
            <sz val="8"/>
            <rFont val="Tahoma"/>
            <family val="0"/>
          </rPr>
          <t xml:space="preserve">
SPS : N111;112/C144
</t>
        </r>
      </text>
    </comment>
    <comment ref="E29" authorId="0">
      <text>
        <r>
          <rPr>
            <b/>
            <sz val="8"/>
            <rFont val="Tahoma"/>
            <family val="0"/>
          </rPr>
          <t>dthue:</t>
        </r>
        <r>
          <rPr>
            <sz val="8"/>
            <rFont val="Tahoma"/>
            <family val="0"/>
          </rPr>
          <t xml:space="preserve">
C111;112&gt;N144
</t>
        </r>
      </text>
    </comment>
  </commentList>
</comments>
</file>

<file path=xl/comments5.xml><?xml version="1.0" encoding="utf-8"?>
<comments xmlns="http://schemas.openxmlformats.org/spreadsheetml/2006/main">
  <authors>
    <author>dthue</author>
  </authors>
  <commentList>
    <comment ref="G278" authorId="0">
      <text>
        <r>
          <rPr>
            <b/>
            <sz val="8"/>
            <rFont val="Tahoma"/>
            <family val="0"/>
          </rPr>
          <t>dthue:</t>
        </r>
        <r>
          <rPr>
            <sz val="8"/>
            <rFont val="Tahoma"/>
            <family val="0"/>
          </rPr>
          <t xml:space="preserve">
C6417;641810;641820&gt;N911)</t>
        </r>
      </text>
    </comment>
    <comment ref="B143" authorId="0">
      <text>
        <r>
          <rPr>
            <b/>
            <sz val="8"/>
            <rFont val="Tahoma"/>
            <family val="0"/>
          </rPr>
          <t>dthue:</t>
        </r>
        <r>
          <rPr>
            <sz val="8"/>
            <rFont val="Tahoma"/>
            <family val="0"/>
          </rPr>
          <t xml:space="preserve">
lấy dữ liệu lũy kế (BC_kt20B_tong hop KH</t>
        </r>
      </text>
    </comment>
    <comment ref="B144" authorId="0">
      <text>
        <r>
          <rPr>
            <b/>
            <sz val="8"/>
            <rFont val="Tahoma"/>
            <family val="0"/>
          </rPr>
          <t>dthue:</t>
        </r>
        <r>
          <rPr>
            <sz val="8"/>
            <rFont val="Tahoma"/>
            <family val="0"/>
          </rPr>
          <t xml:space="preserve">
KT19_TSCĐ tăng giảm_chọn 1</t>
        </r>
      </text>
    </comment>
    <comment ref="B160" authorId="0">
      <text>
        <r>
          <rPr>
            <b/>
            <sz val="8"/>
            <rFont val="Tahoma"/>
            <family val="0"/>
          </rPr>
          <t>dthue:</t>
        </r>
        <r>
          <rPr>
            <sz val="8"/>
            <rFont val="Tahoma"/>
            <family val="0"/>
          </rPr>
          <t xml:space="preserve">
KT20B_tonghop Khauhao</t>
        </r>
      </text>
    </comment>
    <comment ref="B161" authorId="0">
      <text>
        <r>
          <rPr>
            <b/>
            <sz val="8"/>
            <rFont val="Tahoma"/>
            <family val="0"/>
          </rPr>
          <t>dthue:</t>
        </r>
        <r>
          <rPr>
            <sz val="8"/>
            <rFont val="Tahoma"/>
            <family val="0"/>
          </rPr>
          <t xml:space="preserve">
KT19_TSCĐ tăng giảm trong kỳ</t>
        </r>
      </text>
    </comment>
    <comment ref="B154" authorId="0">
      <text>
        <r>
          <rPr>
            <b/>
            <sz val="8"/>
            <rFont val="Tahoma"/>
            <family val="0"/>
          </rPr>
          <t>dthue:</t>
        </r>
        <r>
          <rPr>
            <sz val="8"/>
            <rFont val="Tahoma"/>
            <family val="0"/>
          </rPr>
          <t xml:space="preserve">
biểu KT19_tang, giam trong kỳ</t>
        </r>
      </text>
    </comment>
    <comment ref="B155" authorId="0">
      <text>
        <r>
          <rPr>
            <b/>
            <sz val="8"/>
            <rFont val="Tahoma"/>
            <family val="0"/>
          </rPr>
          <t>dthue:</t>
        </r>
        <r>
          <rPr>
            <sz val="8"/>
            <rFont val="Tahoma"/>
            <family val="0"/>
          </rPr>
          <t xml:space="preserve">
biểu KT19_tang, giam trong kỳ</t>
        </r>
      </text>
    </comment>
    <comment ref="D167" authorId="0">
      <text>
        <r>
          <rPr>
            <b/>
            <sz val="8"/>
            <rFont val="Tahoma"/>
            <family val="0"/>
          </rPr>
          <t>dthue:</t>
        </r>
        <r>
          <rPr>
            <sz val="8"/>
            <rFont val="Tahoma"/>
            <family val="0"/>
          </rPr>
          <t xml:space="preserve">
chi tiết do user tự nhập</t>
        </r>
      </text>
    </comment>
    <comment ref="H116" authorId="0">
      <text>
        <r>
          <rPr>
            <b/>
            <sz val="8"/>
            <rFont val="Tahoma"/>
            <family val="0"/>
          </rPr>
          <t>dthue:</t>
        </r>
        <r>
          <rPr>
            <sz val="8"/>
            <rFont val="Tahoma"/>
            <family val="0"/>
          </rPr>
          <t xml:space="preserve">
sdck: N155
</t>
        </r>
      </text>
    </comment>
    <comment ref="H117" authorId="0">
      <text>
        <r>
          <rPr>
            <b/>
            <sz val="8"/>
            <rFont val="Tahoma"/>
            <family val="0"/>
          </rPr>
          <t>dthue:</t>
        </r>
        <r>
          <rPr>
            <sz val="8"/>
            <rFont val="Tahoma"/>
            <family val="0"/>
          </rPr>
          <t xml:space="preserve">
sdck: N156</t>
        </r>
      </text>
    </comment>
  </commentList>
</comments>
</file>

<file path=xl/sharedStrings.xml><?xml version="1.0" encoding="utf-8"?>
<sst xmlns="http://schemas.openxmlformats.org/spreadsheetml/2006/main" count="943" uniqueCount="693">
  <si>
    <t>10. Lợi nhuận thuần từ hoạt động kinh doanh</t>
  </si>
  <si>
    <t>13. Lợi nhuận khác</t>
  </si>
  <si>
    <t xml:space="preserve">17. Lợi nhuận sau thuế thu nhập doanh nghiệp </t>
  </si>
  <si>
    <t xml:space="preserve"> 1. Doanh thu bán hàng và cung cấp dịch vụ</t>
  </si>
  <si>
    <t xml:space="preserve"> 2. Các khoản giảm trừ doanh thu</t>
  </si>
  <si>
    <t xml:space="preserve"> 3. Doanh thu thuần về bán hàng và cung cấp dịch vụ</t>
  </si>
  <si>
    <t xml:space="preserve"> 4. Giá vốn hàng bán</t>
  </si>
  <si>
    <t xml:space="preserve"> 5. Lợi nhuận gộp về bán hàng và cung cấp dịch vụ</t>
  </si>
  <si>
    <t xml:space="preserve"> 6. Doanh thu hoạt động tài chính</t>
  </si>
  <si>
    <t xml:space="preserve"> 7. Chi phí từ hoạt động đầu tư tài chính</t>
  </si>
  <si>
    <t xml:space="preserve">     Trong đó: Chi phí lãi vay</t>
  </si>
  <si>
    <t xml:space="preserve"> 9. Chi phí quản lý doanh nghiệp</t>
  </si>
  <si>
    <t xml:space="preserve"> 8. Chi phí bán hàng</t>
  </si>
  <si>
    <t>Đặng thị Huệ</t>
  </si>
  <si>
    <t>Cao Tấn Tước</t>
  </si>
  <si>
    <t xml:space="preserve"> - Quỹ đầu tư phát triển  :</t>
  </si>
  <si>
    <t xml:space="preserve"> - Quỹ dự trữ tài chính :</t>
  </si>
  <si>
    <t>Thuế thu nhập doanh nghiệp</t>
  </si>
  <si>
    <t xml:space="preserve">Doanh thu bán hàng hoá, thành phẩm được ghi nhận khi phần lớn rủi ro và lợi ích gắn liền với quyền sở hữu hàng hóa được chuyển giao cho người mua đồng thời Công ty có được sự đảm bảo nhận được lợi ích kinh tế từ giao dịch bán hàng. </t>
  </si>
  <si>
    <t xml:space="preserve">Đơn vị tính: VNĐ </t>
  </si>
  <si>
    <t>Mã số</t>
  </si>
  <si>
    <t>Thuyết minh</t>
  </si>
  <si>
    <t xml:space="preserve"> Số cuối kỳ </t>
  </si>
  <si>
    <t xml:space="preserve"> Số đầu năm </t>
  </si>
  <si>
    <t>V.1</t>
  </si>
  <si>
    <t>V.2</t>
  </si>
  <si>
    <t>V.4</t>
  </si>
  <si>
    <t>V.8</t>
  </si>
  <si>
    <t>CÁC CHỈ TIÊU NGOÀI BẢNG CÂN ĐỐI KẾ TOÁN</t>
  </si>
  <si>
    <t xml:space="preserve"> Tổng giám đốc </t>
  </si>
  <si>
    <t>Năm nay</t>
  </si>
  <si>
    <t>Năm trước</t>
  </si>
  <si>
    <t>01</t>
  </si>
  <si>
    <t>03</t>
  </si>
  <si>
    <t>I.</t>
  </si>
  <si>
    <t>1.</t>
  </si>
  <si>
    <t>II.</t>
  </si>
  <si>
    <t>III.</t>
  </si>
  <si>
    <t>2.</t>
  </si>
  <si>
    <t>5.</t>
  </si>
  <si>
    <t>V.</t>
  </si>
  <si>
    <t>3.</t>
  </si>
  <si>
    <t>4.</t>
  </si>
  <si>
    <t>BẢNG CÂN ĐỐI KẾ TOÁN</t>
  </si>
  <si>
    <t>BÁO CÁO LƯU CHUYỂN TIỀN TỆ</t>
  </si>
  <si>
    <t>(Theo phương pháp gián tiếp)</t>
  </si>
  <si>
    <t>CHỈ TIÊU</t>
  </si>
  <si>
    <t xml:space="preserve"> Năm nay </t>
  </si>
  <si>
    <t xml:space="preserve"> Năm trước </t>
  </si>
  <si>
    <t>Lợi nhuận trước thuế</t>
  </si>
  <si>
    <t xml:space="preserve">                        - </t>
  </si>
  <si>
    <t>Lưu chuyển tiền thuần từ hoạt động kinh doanh</t>
  </si>
  <si>
    <t>Tiền chi để mua sắm, xây dựng TSCĐ và các tài sản dài hạn khác</t>
  </si>
  <si>
    <t xml:space="preserve">2. </t>
  </si>
  <si>
    <t>Tiền thu từ thanh lý, nhượng bán TSCĐ và các tài sản dài hạn khác</t>
  </si>
  <si>
    <t>Tiền thu hồi vốn đầu tư vào đơn vị khác</t>
  </si>
  <si>
    <t>Tiền thu lãi cho vay, cổ tức và lợi nhuận được chia</t>
  </si>
  <si>
    <t xml:space="preserve">Lưu chuyển tiền thuần từ hoạt động đầu tư </t>
  </si>
  <si>
    <t>Tiền thu từ phát hành cổ phiếu, nhận vốn góp của chủ sở hữu</t>
  </si>
  <si>
    <t>Tiền chi trả vốn góp cho các chủ sở hữu, mua lại cổ phiếu của doanh nghiệp đã phát hành</t>
  </si>
  <si>
    <t xml:space="preserve">5. </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</si>
  <si>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</si>
  <si>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</si>
  <si>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</si>
  <si>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</si>
  <si>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</si>
  <si>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chênh lệch tỷ giá hối đoái quy đổi ngoại tệ</t>
  </si>
  <si>
    <t>Tiền và tương đương tiền cuối kỳ</t>
  </si>
  <si>
    <t xml:space="preserve"> Tổng Giám Đốc </t>
  </si>
  <si>
    <t>Các khoản tương đương tiền</t>
  </si>
  <si>
    <t>112</t>
  </si>
  <si>
    <t>121</t>
  </si>
  <si>
    <t>129</t>
  </si>
  <si>
    <t>6.</t>
  </si>
  <si>
    <t>149</t>
  </si>
  <si>
    <t>V.3</t>
  </si>
  <si>
    <t>THUYẾT MINH BÁO CÁO TÀI CHÍNH</t>
  </si>
  <si>
    <t xml:space="preserve"> 3.</t>
  </si>
  <si>
    <t xml:space="preserve"> CHUẨN MỰC VÀ CHẾ ĐỘ KẾ TOÁN ÁP DỤNG </t>
  </si>
  <si>
    <t>Chế độ kế toán áp dụng:</t>
  </si>
  <si>
    <t>CÁC CHÍNH SÁCH KẾ TOÁN ÁP DỤNG</t>
  </si>
  <si>
    <t>Báo cáo tài chính được trình bày theo nguyên tắc giá gốc.</t>
  </si>
  <si>
    <t>8.</t>
  </si>
  <si>
    <t>9.</t>
  </si>
  <si>
    <t>10.</t>
  </si>
  <si>
    <t>11.</t>
  </si>
  <si>
    <t>12.</t>
  </si>
  <si>
    <t>Số cuối kỳ</t>
  </si>
  <si>
    <t>Số đầu năm</t>
  </si>
  <si>
    <t>Tiền mặt</t>
  </si>
  <si>
    <t>Tiền gửi ngân hàng</t>
  </si>
  <si>
    <t>Cộng</t>
  </si>
  <si>
    <t>Hàng tồn kho</t>
  </si>
  <si>
    <t>-</t>
  </si>
  <si>
    <t>Nguyên liệu, vật liệu</t>
  </si>
  <si>
    <t>Công cụ, dụng cụ</t>
  </si>
  <si>
    <t>Chi phí sản xuất kinh doanh dở dang</t>
  </si>
  <si>
    <t>Thành phẩm</t>
  </si>
  <si>
    <t>Hàng hoá</t>
  </si>
  <si>
    <t>Nhà cửa, vật kiến trúc</t>
  </si>
  <si>
    <t>Máy móc thiết bị</t>
  </si>
  <si>
    <t>Phương tiện vận tải</t>
  </si>
  <si>
    <t>Dụng cụ quản lý &amp; TSCĐ khác</t>
  </si>
  <si>
    <t>Tổng cộng</t>
  </si>
  <si>
    <t>Nguyên giá</t>
  </si>
  <si>
    <t>Giảm trong kỳ</t>
  </si>
  <si>
    <t>Khấu hao trong kỳ</t>
  </si>
  <si>
    <t>Giá trị còn lại</t>
  </si>
  <si>
    <t>TSCĐ vô hình khác</t>
  </si>
  <si>
    <t>Mua trong kỳ</t>
  </si>
  <si>
    <t xml:space="preserve"> Chi phí xây dựng cơ bản dở dang</t>
  </si>
  <si>
    <t>13.</t>
  </si>
  <si>
    <t>Thuế và các khoản phải nộp Nhà nước</t>
  </si>
  <si>
    <t xml:space="preserve"> Số phải nộp trong kỳ </t>
  </si>
  <si>
    <t xml:space="preserve"> Số đã nộp trong kỳ </t>
  </si>
  <si>
    <t>Thuế nhập khẩu</t>
  </si>
  <si>
    <t xml:space="preserve">Thuế thu nhập doanh nghiệp </t>
  </si>
  <si>
    <t>Thuế thu nhập cá nhân</t>
  </si>
  <si>
    <t>Thuế tài nguyên</t>
  </si>
  <si>
    <t>Thuế nhà đất, thuê đất</t>
  </si>
  <si>
    <t>Thuế môn bài</t>
  </si>
  <si>
    <t>Phí, lệ phí &amp; nộp khác</t>
  </si>
  <si>
    <t>Các khoản phải trả, phải nộp ngắn hạn khác</t>
  </si>
  <si>
    <t>Nhận ký quỹ, ký cược ngắn hạn</t>
  </si>
  <si>
    <t>Vốn chủ sở hữu</t>
  </si>
  <si>
    <t xml:space="preserve">Số lượng cổ phiếu đăng ký phát hành </t>
  </si>
  <si>
    <t xml:space="preserve">Số lượng cổ phiếu đã phát hành </t>
  </si>
  <si>
    <t xml:space="preserve">Số lượng cổ phiếu được mua lại </t>
  </si>
  <si>
    <t xml:space="preserve">Số lượng cổ phiếu đang lưu hành </t>
  </si>
  <si>
    <t xml:space="preserve"> Cộng </t>
  </si>
  <si>
    <t xml:space="preserve"> VI. </t>
  </si>
  <si>
    <t>THÔNG TIN BỔ SUNG CHO CÁC KHOẢN MỤC TRÌNH BÀY TRONG BÁO CÁO KẾT QUẢ HOẠT ĐỘNG KINH DOANH</t>
  </si>
  <si>
    <t>Tổng doanh thu</t>
  </si>
  <si>
    <t xml:space="preserve">Các khoản giảm trừ doanh thu </t>
  </si>
  <si>
    <t>Doanh thu thuần về bán hàng hóa và cung cấp dịch vụ</t>
  </si>
  <si>
    <t>Giá vốn hàng bán</t>
  </si>
  <si>
    <t>Doanh thu hoạt động tài chính</t>
  </si>
  <si>
    <t>Chi phí tài chính</t>
  </si>
  <si>
    <t>Chi phí bán hàng</t>
  </si>
  <si>
    <t>Chi phí nguyên vật liệu, công cụ, dụng cụ</t>
  </si>
  <si>
    <t>Chí phí khấu hao tài sản cố định</t>
  </si>
  <si>
    <t>Chi phí dịch vụ mua ngoài</t>
  </si>
  <si>
    <t>Chi phí bằng tiền khác</t>
  </si>
  <si>
    <t>Chi phí quản lý doanh nghiệp</t>
  </si>
  <si>
    <t>Chi phí nguyên vật liệu, công cụ dụng cụ quản lý</t>
  </si>
  <si>
    <t>Thu nhập khác</t>
  </si>
  <si>
    <t>Chi phí khác</t>
  </si>
  <si>
    <t>Chi phí thuế thu nhập doanh nghiệp hiện hành</t>
  </si>
  <si>
    <t>Tổng lợi nhuận kế toán trước thuế</t>
  </si>
  <si>
    <t>Tổng thu nhập chịu thuế</t>
  </si>
  <si>
    <t>Thuế suất thuế thu nhập doanh nghiệp</t>
  </si>
  <si>
    <t>Lãi cơ bản trên cổ phiếu</t>
  </si>
  <si>
    <t>Lợi nhuận kế toán sau thuế thu nhập doanh nghiệp</t>
  </si>
  <si>
    <t>Cổ phiếu phổ thông đang lưu hành bình quân trong năm</t>
  </si>
  <si>
    <t>Cổ phiếu phổ thông đang lưu hành bình quân trong năm được tính như sau :</t>
  </si>
  <si>
    <t>Cổ phiếu phổ thông đang lưu hành đầu năm</t>
  </si>
  <si>
    <t>Ảnh hưởng của cổ phiếu phổ thông mua lại</t>
  </si>
  <si>
    <t>Ảnh hưởng của cổ phiếu phổ thông phát hành</t>
  </si>
  <si>
    <t>Chi phí sản xuất kinh doanh theo yếu tố</t>
  </si>
  <si>
    <t>Chi phí nguyên liệu, vật liệu</t>
  </si>
  <si>
    <t xml:space="preserve">Chi phí nhân công </t>
  </si>
  <si>
    <t>Chi phí khấu hao tài sản cố định</t>
  </si>
  <si>
    <t>V.6</t>
  </si>
  <si>
    <t>V.7</t>
  </si>
  <si>
    <t>154</t>
  </si>
  <si>
    <t>V.9</t>
  </si>
  <si>
    <t>240</t>
  </si>
  <si>
    <t>258</t>
  </si>
  <si>
    <t>259</t>
  </si>
  <si>
    <t>261</t>
  </si>
  <si>
    <t>268</t>
  </si>
  <si>
    <t>7.</t>
  </si>
  <si>
    <t>337</t>
  </si>
  <si>
    <t xml:space="preserve">Quỹ khen thưởng, phúc lợi </t>
  </si>
  <si>
    <t>14.</t>
  </si>
  <si>
    <t>Doanh thu bán hàng và cung cấp dịch vụ</t>
  </si>
  <si>
    <t>Lưu chuyển tiền từ hoạt động kinh doanh</t>
  </si>
  <si>
    <t>Điều chỉnh cho các khoản :</t>
  </si>
  <si>
    <t>Khấu hao tài sản cố định</t>
  </si>
  <si>
    <t>Các khoản dự phòng</t>
  </si>
  <si>
    <t>Lãi, lỗ từ hoạt động đầu tư</t>
  </si>
  <si>
    <t>Lãi, lỗ chênh lệch tỷ giá hối đoái chưa thực hiện</t>
  </si>
  <si>
    <t>Chi phí lãi vay</t>
  </si>
  <si>
    <t>Lợi nhuận từ hoạt động kinh doanh trước thay đổi vốn lưu động</t>
  </si>
  <si>
    <t>Tiền lãi vay đã trả</t>
  </si>
  <si>
    <t>Tăng, giảm các khoản phải thu</t>
  </si>
  <si>
    <t>Tăng, giảm hàng tồn kho</t>
  </si>
  <si>
    <t>Tăng, giảm các khoản phải trả (không kể lãi vay phải trả, thuế thu nhập doanh nghiệp phải nộp)</t>
  </si>
  <si>
    <t>Tăng, giảm chi phí trả trước</t>
  </si>
  <si>
    <t>Thuế thu nhập doanh nghiệp đã nộp</t>
  </si>
  <si>
    <t>Tiền thu khác từ hoạt động kinh doanh</t>
  </si>
  <si>
    <t>Tiền Chi khác cho hoạt động kinh doanh</t>
  </si>
  <si>
    <t>Lưu chuyển tiền từ hoạt động đầu tư</t>
  </si>
  <si>
    <t>02</t>
  </si>
  <si>
    <t>04</t>
  </si>
  <si>
    <t>05</t>
  </si>
  <si>
    <t>06</t>
  </si>
  <si>
    <t>08</t>
  </si>
  <si>
    <t>Lưu chuyển tiền từ hoạt động tài chính</t>
  </si>
  <si>
    <t xml:space="preserve">IV. </t>
  </si>
  <si>
    <t>Công ty cổ phần</t>
  </si>
  <si>
    <t>Đơn vị tiền tệ sử dụng trong kế toán:</t>
  </si>
  <si>
    <t xml:space="preserve">Tuyên bố về việc tuân thủ chuẩn mực kế toán và chế độ kế toán: </t>
  </si>
  <si>
    <t>Cở sở lập Báo cáo tài chính</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</si>
  <si>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</si>
  <si>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Giá gốc hàng tồn kho được tính theo phương pháp bình quân gia quyền và được hạch toán theo phương pháp kê khai thường xuyên.</t>
  </si>
  <si>
    <t>Các khoản phải thu thương mại và phải thu khác</t>
  </si>
  <si>
    <t>Các khoản phải thu thương mại và phải thu khác được ghi nhận theo hóa đơn, chứng từ.</t>
  </si>
  <si>
    <t>Dự phòng phải thu khó đòi được lập cho từng khoản nợ căn cứ vào đánh giá cụ thể về khả năng thu hồi của từng khoản nợ.</t>
  </si>
  <si>
    <t>Quyền sử dụng đất</t>
  </si>
  <si>
    <t>Thiết bị, phương tiện vận tải</t>
  </si>
  <si>
    <t>Thiết bị dụng cụ quản lý</t>
  </si>
  <si>
    <t xml:space="preserve">Tài sản cố định khác </t>
  </si>
  <si>
    <t>Tiền chi cho vay, mua các công cụ nợ của đơn vị khác</t>
  </si>
  <si>
    <t>Tiền thu hồi cho vay, bán lại các công cụ nợ của đơn vị khác</t>
  </si>
  <si>
    <t>Tiền chi đầu tư, góp vốn vào đơn vị khác</t>
  </si>
  <si>
    <t>Tiền vay ngắn hạn, dài hạn nhận được</t>
  </si>
  <si>
    <t>Tiền chi trả nợ gốc vay</t>
  </si>
  <si>
    <t xml:space="preserve"> Cổ phiếu quỹ </t>
  </si>
  <si>
    <t xml:space="preserve"> Quỹ đầu tư phát triển  </t>
  </si>
  <si>
    <t xml:space="preserve"> Quỹ dự phòng tài chính  </t>
  </si>
  <si>
    <t xml:space="preserve"> Lợi nhuận sau thuế chưa phân phối </t>
  </si>
  <si>
    <t>Lợi nhuận tăng trong kỳ này</t>
  </si>
  <si>
    <t>Kế toán trưởng</t>
  </si>
  <si>
    <t xml:space="preserve"> Cao Tấn Tước </t>
  </si>
  <si>
    <t xml:space="preserve"> DS. Mai Thị Bé  </t>
  </si>
  <si>
    <t xml:space="preserve">III. </t>
  </si>
  <si>
    <t xml:space="preserve"> - Quỹ khen thưởng phúc lợi :</t>
  </si>
  <si>
    <t xml:space="preserve">Cổ tức </t>
  </si>
  <si>
    <t>Cổ tức được ghi nhận là khoản nợ phải trả trong kỳ theo mức cổ tức được công bố.</t>
  </si>
  <si>
    <t>Nguyên tắc chuyển đổi ngoại tệ</t>
  </si>
  <si>
    <t>Nguyên tắc ghi nhận doanh thu  :</t>
  </si>
  <si>
    <t>THÔNG TIN BỔ SUNG CHO CÁC KHOẢN MỤC TRÌNH BÀY TRONG BẢNG CÂN ĐỐI KẾ TOÁN</t>
  </si>
  <si>
    <t>Tiền và các khoản tương đương tiền</t>
  </si>
  <si>
    <t>Tài sản ngắn hạn khác</t>
  </si>
  <si>
    <t>Ký quỹ ngắn hạn</t>
  </si>
  <si>
    <t>Chi phí trả trước ngắn hạn</t>
  </si>
  <si>
    <t>Tăng, giảm tài sản cố định hữu hình</t>
  </si>
  <si>
    <t xml:space="preserve">Mua mới </t>
  </si>
  <si>
    <t>Xây dựng cơ bản hoàn thành</t>
  </si>
  <si>
    <t>Thanh lý, nhượng bán</t>
  </si>
  <si>
    <t>Giá trị hao mòn</t>
  </si>
  <si>
    <t xml:space="preserve">Cổ phiếu </t>
  </si>
  <si>
    <t xml:space="preserve"> - Cổ phiếu phổ thông</t>
  </si>
  <si>
    <t xml:space="preserve"> - Cổ phiếu ưu đãi</t>
  </si>
  <si>
    <t>Mệnh giá cổ phiếu đang lưu hành (đồng/1 cổ phiếu)</t>
  </si>
  <si>
    <t xml:space="preserve"> - Doanh thu hàng hoá</t>
  </si>
  <si>
    <t xml:space="preserve"> - Doanh thu thành phẩm</t>
  </si>
  <si>
    <t xml:space="preserve"> - Doanh thu cung cấp dịch vụ</t>
  </si>
  <si>
    <t>Doanh thu</t>
  </si>
  <si>
    <t xml:space="preserve"> - Hàng bán trả lại</t>
  </si>
  <si>
    <t>Chiết khấu thanh toán</t>
  </si>
  <si>
    <t>Thuế, phí và lệ phí</t>
  </si>
  <si>
    <t>Các khoản điều chỉnh tăng, giảm lợi nhuận kế toán để xác định lợi nhuận chịu thuế thu nhập doanh nghiệp :</t>
  </si>
  <si>
    <t>Chỉ tiêu</t>
  </si>
  <si>
    <t xml:space="preserve"> Vốn đầu tư của Chủ sở hữu</t>
  </si>
  <si>
    <t>Số dư đầu năm trước</t>
  </si>
  <si>
    <t>Số dư cuối năm nay</t>
  </si>
  <si>
    <t xml:space="preserve"> + Trích lập các quỹ trong kỳ</t>
  </si>
  <si>
    <t xml:space="preserve"> + Giảm khác</t>
  </si>
  <si>
    <t xml:space="preserve">Số dư đầu năm nay </t>
  </si>
  <si>
    <t>DS. MAI THỊ BÉ</t>
  </si>
  <si>
    <t xml:space="preserve">    Chi phí tiền lương</t>
  </si>
  <si>
    <t xml:space="preserve">               Cao Tấn Tước</t>
  </si>
  <si>
    <t>Sản xuất - kinh doanh</t>
  </si>
  <si>
    <t xml:space="preserve">    Chí phí BHXH, BHTN, BHYT &amp; KPCĐ</t>
  </si>
  <si>
    <t>Thuế giá trị gia tăng hàng hoá dịch vụ bán ra</t>
  </si>
  <si>
    <t>Thuế giá trị gia tăng nguyên liệu nhập khẩu</t>
  </si>
  <si>
    <t>Thuyết minh báo cáo tài chính (tiếp theo)</t>
  </si>
  <si>
    <t>Lãi cơ bản trên cổ phiếu (đồng/cổ phiếu)</t>
  </si>
  <si>
    <t xml:space="preserve">Hình thức sở hữu vốn    </t>
  </si>
  <si>
    <t xml:space="preserve">Lĩnh vực kinh doanh       </t>
  </si>
  <si>
    <t xml:space="preserve">Ngành nghề kinh doanh </t>
  </si>
  <si>
    <t xml:space="preserve"> :</t>
  </si>
  <si>
    <t xml:space="preserve">               </t>
  </si>
  <si>
    <t xml:space="preserve">    Người lập biểu </t>
  </si>
  <si>
    <t xml:space="preserve">Kế toán trưởng </t>
  </si>
  <si>
    <t xml:space="preserve">         </t>
  </si>
  <si>
    <t xml:space="preserve"> Đặng thị Huệ </t>
  </si>
  <si>
    <t>23</t>
  </si>
  <si>
    <t>24</t>
  </si>
  <si>
    <t>25</t>
  </si>
  <si>
    <t>Sản xuất kinh doanh dược phẩm, dược liệu, mỹ phẩm, vật tư, y tế và các sản phẩm khác thuộc ngành y tế. Liên doanh, liên kết với tổ chức và cá nhân ở trong và ngoài nước. Gia công chế biến một số nguyên liệu phụ liệu ( chủ yếu từ dược liệu  để sản xuất một số  mặt hàng có tính cách truyền thống). In và ép bao bì bằng nhựa, nhôm, giấy. Sản xuất , mua bán hóa chất (trừ hóa chất có tính độc hại mạnh), chế phẩm diệt côn trùng - diệt khuẩn dùng trong lĩnh vực gia dụng và y tế (không sản xuất tại trụ sở)./.</t>
  </si>
  <si>
    <t>Đơn vị tiền tệ sử dụng trong kế toán là Đồng Việt Nam (VNĐ).</t>
  </si>
  <si>
    <t>Tài sản cố định được thể hiện theo nguyên giá trừ hao mòn lũy kế. Nguyên giá tài sản cố định bao gồm toàn bộ các chi phí mà Công ty phải bỏ ra để có được tài sản cố định tính đến thời điểm đưa tài sản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</si>
  <si>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Lợi nhuận hoặc lỗ phân bổ cho cổ đông sở hữu cổ phiếu phổ thông</t>
  </si>
  <si>
    <t>Chi phí công cụ, dụng cụ</t>
  </si>
  <si>
    <t>323</t>
  </si>
  <si>
    <t>Công ty sử dụng hình thức kế toán trên máy vi tính</t>
  </si>
  <si>
    <t xml:space="preserve">Hình thức kế toán áp dụng : </t>
  </si>
  <si>
    <t>Kinh phí công đoàn</t>
  </si>
  <si>
    <t xml:space="preserve">Cổ tức phải trả </t>
  </si>
  <si>
    <t>Chi phí bán hàng , quảng cáo phải trả</t>
  </si>
  <si>
    <t>Tăng do trích từ lợi nhuận</t>
  </si>
  <si>
    <t>Quỹ khen thưởng</t>
  </si>
  <si>
    <t>Quỹ phúc lợi</t>
  </si>
  <si>
    <t>Lãi chênh lệch tỷ giá đã thực hiện</t>
  </si>
  <si>
    <t>Lãi đầu tư trái phiếu</t>
  </si>
  <si>
    <t>V.10</t>
  </si>
  <si>
    <t>Lỗ chênh lệch tỷ giá đã thực hiện</t>
  </si>
  <si>
    <t xml:space="preserve"> - Các khoản điều chỉnh tăng</t>
  </si>
  <si>
    <t xml:space="preserve"> - Các khoản điều chỉnh giảm</t>
  </si>
  <si>
    <t xml:space="preserve"> + Chia cổ tức </t>
  </si>
  <si>
    <t>Lãi tiền gửi có kỳ hạn</t>
  </si>
  <si>
    <t>Số dư cuối năm trước</t>
  </si>
  <si>
    <t xml:space="preserve"> - Quỹ thưởng Ban quản lý, điều hành Cty</t>
  </si>
  <si>
    <t>Quỹ thưởng BQL, điều hành Cty</t>
  </si>
  <si>
    <t>Người lập biểu</t>
  </si>
  <si>
    <t>COÂNG TY COÅ PHAÀN DệễẽC PHAÅM DệễẽC LIEÄU - PHARMEDIC</t>
  </si>
  <si>
    <t xml:space="preserve"> Maóu soỏ B01- DN </t>
  </si>
  <si>
    <t xml:space="preserve">BAÛNG CAÂN ẹOÁI KEÁ TOAÙN </t>
  </si>
  <si>
    <t>Taùi ngaứy 30 thaựng 09 naờm 2009</t>
  </si>
  <si>
    <t xml:space="preserve">ẹụn vũ tớnh: VNẹ </t>
  </si>
  <si>
    <t xml:space="preserve"> TAỉI SAÛN </t>
  </si>
  <si>
    <t>Maừ soỏ</t>
  </si>
  <si>
    <t>Thuyeỏt minh</t>
  </si>
  <si>
    <t xml:space="preserve"> Số cuối kyứ </t>
  </si>
  <si>
    <t xml:space="preserve"> Số đầu naờm </t>
  </si>
  <si>
    <t xml:space="preserve"> A. TAỉI SAÛN NGAẫN HAẽN </t>
  </si>
  <si>
    <t xml:space="preserve"> I. Tieàn vaứ caực khoaỷn tửụng tửụng tieàn </t>
  </si>
  <si>
    <t xml:space="preserve"> 1- Tieàn  </t>
  </si>
  <si>
    <t xml:space="preserve"> II. Caực khoaỷn ủaàu tử taứi chớnh ngaộn haùn </t>
  </si>
  <si>
    <t xml:space="preserve">                            -   </t>
  </si>
  <si>
    <t xml:space="preserve"> III. Caực khoaỷn phaỷi thu ngaộn haùn </t>
  </si>
  <si>
    <t xml:space="preserve"> 1- Phaỷi thu cuỷa khaựch haứng </t>
  </si>
  <si>
    <t xml:space="preserve"> 2- Traỷ trửụực cho ngửụứi baựn  </t>
  </si>
  <si>
    <t xml:space="preserve"> 5- Caực khoaỷn phaỷi thu khaực </t>
  </si>
  <si>
    <t xml:space="preserve"> IV. Haứng toàn kho </t>
  </si>
  <si>
    <t xml:space="preserve"> 1- Haứng toàn kho </t>
  </si>
  <si>
    <t xml:space="preserve"> V. Taứi saỷn ngaộn haùn khaực </t>
  </si>
  <si>
    <t xml:space="preserve"> 1- Chi phớ traỷ trửụực ngaộn haùn </t>
  </si>
  <si>
    <t xml:space="preserve"> 2- Thueỏ GTGT ủửụùc khaỏu trửứ </t>
  </si>
  <si>
    <t xml:space="preserve"> 5- Taứi saỷn ngaộn haùn khaực </t>
  </si>
  <si>
    <t xml:space="preserve"> B. TAỉI SAÛN DAỉI HAẽN </t>
  </si>
  <si>
    <t xml:space="preserve"> I. Caực khoaỷn phaỷi thu daứi haùn </t>
  </si>
  <si>
    <t xml:space="preserve"> II. Taứi saỷn coỏ ủũnh </t>
  </si>
  <si>
    <t xml:space="preserve"> 1- Taứi saỷn coỏ ủũnh hửừu hỡnh </t>
  </si>
  <si>
    <t xml:space="preserve"> - Nguyeõn giaự </t>
  </si>
  <si>
    <t xml:space="preserve"> - Giaự trũ hao moứn luừy keỏ  </t>
  </si>
  <si>
    <t xml:space="preserve"> 3- Taứi saỷn coỏ ủũnh voõ hỡnh </t>
  </si>
  <si>
    <t xml:space="preserve"> 4- Chi phớ xaõy dửng cụ baỷn dụỷ dang </t>
  </si>
  <si>
    <t>V.11</t>
  </si>
  <si>
    <t xml:space="preserve"> IV. Caực khoaỷn ủaàu tử taứi chớnh daứi  haùn </t>
  </si>
  <si>
    <t xml:space="preserve"> 3. ẹaàu tử daứi haùn khaực </t>
  </si>
  <si>
    <t>V.13</t>
  </si>
  <si>
    <t xml:space="preserve"> V. Taứi saỷn daứi haùn khaực </t>
  </si>
  <si>
    <t xml:space="preserve"> TOÅNG COÄNG TAỉI SAÛN </t>
  </si>
  <si>
    <t xml:space="preserve"> NGUOÀN VOÁN </t>
  </si>
  <si>
    <t xml:space="preserve"> A. Nễẽ PHAÛI TRAÛ  </t>
  </si>
  <si>
    <t xml:space="preserve"> I. Nụù ngaộn haùn </t>
  </si>
  <si>
    <t xml:space="preserve"> 1- Vay vaứ nụù ngaộn haùn </t>
  </si>
  <si>
    <t xml:space="preserve"> V.15 </t>
  </si>
  <si>
    <t xml:space="preserve"> 2- Phaỷi traỷ cho ngửụứi baựn </t>
  </si>
  <si>
    <t xml:space="preserve"> 3- Ngửụứi mua traỷ tieàn trửụực </t>
  </si>
  <si>
    <t xml:space="preserve"> 4- Thueỏ vaứ caực khoaỷn phaỷi noọp Nhaứ nửụực </t>
  </si>
  <si>
    <t xml:space="preserve"> V.16 </t>
  </si>
  <si>
    <t xml:space="preserve"> 5- Phaỷi traỷ ngửụứi lao ủoọng </t>
  </si>
  <si>
    <t xml:space="preserve"> 9- Caực khoaỷn phaỷi traỷ, phaỷi noọp khaực </t>
  </si>
  <si>
    <t xml:space="preserve"> V.18 </t>
  </si>
  <si>
    <t xml:space="preserve"> II. Nụù daứi haùn </t>
  </si>
  <si>
    <t xml:space="preserve"> 6- Dửù phoứng trụù caỏp maỏt vieọc laứm </t>
  </si>
  <si>
    <t xml:space="preserve"> B. VOÁN CHUÛ SễÛ HệếU </t>
  </si>
  <si>
    <t xml:space="preserve"> I. Nguoàn voỏn quyừ </t>
  </si>
  <si>
    <t xml:space="preserve"> V.21 </t>
  </si>
  <si>
    <t xml:space="preserve"> 1- Voỏn ủaàu tử cuỷa chuỷ sụỷ hửừu </t>
  </si>
  <si>
    <t xml:space="preserve"> 2. Thaởng dử voỏn coồ phaàn </t>
  </si>
  <si>
    <t xml:space="preserve"> 3- Voỏn khaực cuỷa chuỷ sụỷ hửừu </t>
  </si>
  <si>
    <t xml:space="preserve"> 4. Coồ phieỏu ngaõn quyừ </t>
  </si>
  <si>
    <t xml:space="preserve"> 7- Quyừ ủaàu tử phaựt trieồn  </t>
  </si>
  <si>
    <t xml:space="preserve"> 8- Quyừ dửù phoứng taứi chớnh </t>
  </si>
  <si>
    <t xml:space="preserve"> 9- Quyừ khaực thuoọc voỏn chuỷ sụỷ hửừu </t>
  </si>
  <si>
    <t xml:space="preserve"> 10- Lụùi nhuaọn chửa phaõn phoỏi </t>
  </si>
  <si>
    <t xml:space="preserve"> II. Nguoàn kinh phớ, quyừ khaực </t>
  </si>
  <si>
    <t xml:space="preserve"> 1- Quyừ khen thửụỷng vaứ phuực lụùi </t>
  </si>
  <si>
    <t xml:space="preserve"> TOÅNG COÄNG NGUOÀN VOÁN </t>
  </si>
  <si>
    <t>CAÙC CHặ TIEÂU NGOAỉI BAÛNG CAÂN ẹOÁI KEÁ TOAÙN</t>
  </si>
  <si>
    <t xml:space="preserve"> CHặ TIEÂU </t>
  </si>
  <si>
    <t>4. Nụù khoự ủoứi ủaừ xửỷ lyự</t>
  </si>
  <si>
    <t>5. Ngoaùi teọ caực loaùi</t>
  </si>
  <si>
    <t xml:space="preserve">    Trong ủoự: USD</t>
  </si>
  <si>
    <t xml:space="preserve">                  EURO  </t>
  </si>
  <si>
    <t>TP. HCM, ngaứy  16  thaựng 10  naờm  2009</t>
  </si>
  <si>
    <t xml:space="preserve"> Ngửụứi laọp bieồu                              </t>
  </si>
  <si>
    <t>Keỏ toaựn trửụỷng</t>
  </si>
  <si>
    <t xml:space="preserve"> Toồng giaựm ủoỏc </t>
  </si>
  <si>
    <t xml:space="preserve">     ẹaởng thũ Hueọ</t>
  </si>
  <si>
    <t>Cao Taỏn Tửụực</t>
  </si>
  <si>
    <t xml:space="preserve"> DS. Mai Thũ Beự  </t>
  </si>
  <si>
    <t xml:space="preserve">    Trong đó : Xuất khẩu</t>
  </si>
  <si>
    <t xml:space="preserve">    Chí phí ăn giữa ca</t>
  </si>
  <si>
    <t>Thuế thu nhập cá nhân chưa thu</t>
  </si>
  <si>
    <t>Các khoản phải thu ngắn hạn khác</t>
  </si>
  <si>
    <t>Nguyên vật liệu thừa kiểm kê, chờ xử lý</t>
  </si>
  <si>
    <t>Thiết bị, cấu hình và bản quyền đọc mã vạch Iscala</t>
  </si>
  <si>
    <t>Tăng, giảm tài sản cố định vô hình</t>
  </si>
  <si>
    <t>V.12</t>
  </si>
  <si>
    <t>Mai thị Bé</t>
  </si>
  <si>
    <t xml:space="preserve">Bảng đối chiếu biến động của Vốn chủ sở hữu (Phụ lục) : </t>
  </si>
  <si>
    <t>Số cuối năm</t>
  </si>
  <si>
    <t xml:space="preserve">Tiền hàng thu hộ CTY TNHH SAGOPHA, chưa thu </t>
  </si>
  <si>
    <t xml:space="preserve">Đặng thị Huệ </t>
  </si>
  <si>
    <t xml:space="preserve">          Người lập biểu                              </t>
  </si>
  <si>
    <t xml:space="preserve"> NIÊN ĐỘ KẾ TOÁN, ĐƠN VỊ TIỀN TỆ SỬ DỤNG TRONG KẾ TOÁN </t>
  </si>
  <si>
    <t xml:space="preserve">Niên độ kế toán  </t>
  </si>
  <si>
    <t>Niên độ kế toán bắt đầu từ ngày 01 tháng 01 và kết thúc vào ngày 31 tháng 12 hàng năm.</t>
  </si>
  <si>
    <t>Chi phí nhân viên</t>
  </si>
  <si>
    <t>Lãi tiền gửi không kỳ hạn</t>
  </si>
  <si>
    <t>Giá vốn hàng hóa đã bán</t>
  </si>
  <si>
    <t>Giá vốn thành phẩm đã bán</t>
  </si>
  <si>
    <t xml:space="preserve"> Thăng dư vốn cổ phần</t>
  </si>
  <si>
    <t>ĐẶC ĐIỂM HOẠT ĐỘNG CỦA CÔNG TY</t>
  </si>
  <si>
    <t>(Tiền gửi có kỳ hạn từ 3 tháng trở xuống)</t>
  </si>
  <si>
    <t>Lũy kế từ đầu năm đến cuối quý này</t>
  </si>
  <si>
    <t xml:space="preserve">Năm </t>
  </si>
  <si>
    <t>Chênh lệch tỷ giá hối đoái chưa thực hiện</t>
  </si>
  <si>
    <t>Nguyên tắc ghi nhận hàng tồn kho</t>
  </si>
  <si>
    <t>phần mềm máy tính</t>
  </si>
  <si>
    <t xml:space="preserve">Nguyên tắc ghi nhận các khoản tiền và tương đương tiền </t>
  </si>
  <si>
    <t>Các khoản đầu tư chứng khoán, đầu tư ngắn hạn, dài hạn khác : được ghi nhận theo giá gốc.</t>
  </si>
  <si>
    <t xml:space="preserve">Nguyên tắc ghi nhận vốn chủ sở hữu </t>
  </si>
  <si>
    <t>Phí bảo hiểm xe và tài sản</t>
  </si>
  <si>
    <t>Thực hiện lịch quảng cáo sản phẩm</t>
  </si>
  <si>
    <t>V.5</t>
  </si>
  <si>
    <t>Vật tư sửa chữa hệ thống xử lý không khí tầng kỹ thuật phân xưởng viên bột</t>
  </si>
  <si>
    <t>Lũy kế từ đầu năm đến cuối quý báo cáo</t>
  </si>
  <si>
    <t>Phí sửa chữa tài sản</t>
  </si>
  <si>
    <t xml:space="preserve">   + Trích lập các quỹ</t>
  </si>
  <si>
    <t xml:space="preserve">   + Chia cổ tức </t>
  </si>
  <si>
    <t xml:space="preserve">   + Giảm khác</t>
  </si>
  <si>
    <t>Lợi nhuận tăng năm trước</t>
  </si>
  <si>
    <t>Hàng tồn kho được xác định trên cơ sở giá gốc. Giá gốc hàng tồn kho bao gồm chi phí mua, chi phí gia công và các chi phí liên quan trực tiếp khác phát sinh để có được hàng tồn kho ở trạng thái hiện tại.</t>
  </si>
  <si>
    <t>Bán phế liệu</t>
  </si>
  <si>
    <t>Chi phí thanh lý TSCĐ</t>
  </si>
  <si>
    <t>Thu nhượng bán tài sản cố định thanh lý</t>
  </si>
  <si>
    <t xml:space="preserve">Chi phí nhượng bán nguyên phụ liệu </t>
  </si>
  <si>
    <t>Nhượng bán nguyên phụ liệu</t>
  </si>
  <si>
    <t xml:space="preserve">    Chí phí  KPCĐ, BHXH,  BHYT &amp; BHTN</t>
  </si>
  <si>
    <t>Chi phí thuế TNDN hiện hành phải nộp</t>
  </si>
  <si>
    <t>CÔNG TY CP DƯỢC PHẨM DƯỢC LIỆU</t>
  </si>
  <si>
    <t>CỘNG HÒA XÃ HỘI CHỦ NGHĨA VIỆT NAM</t>
  </si>
  <si>
    <t>PHARMEDIC</t>
  </si>
  <si>
    <t>Độc lập - Tự do - Hạnh phúc</t>
  </si>
  <si>
    <t xml:space="preserve">V/v : Giải trình về kết quả SXKD </t>
  </si>
  <si>
    <t>giữa hai kỳ báo cáo biến động trên 10%</t>
  </si>
  <si>
    <t>Kính gởi :</t>
  </si>
  <si>
    <t xml:space="preserve"> - ỦY BAN CHỨNG KHOÁN NHÀ NƯỚC</t>
  </si>
  <si>
    <t xml:space="preserve"> - SỞ GIAO DỊCH CHỨNG KHOÁN HÀ NỘI</t>
  </si>
  <si>
    <t>Trân trọng kinh chào.</t>
  </si>
  <si>
    <t>TỔNG GIÁM ĐỐC</t>
  </si>
  <si>
    <t>Mai Thị Bé</t>
  </si>
  <si>
    <t>Nơi nhận :</t>
  </si>
  <si>
    <t xml:space="preserve"> - Như trên</t>
  </si>
  <si>
    <t xml:space="preserve"> - Lưu : VT, TCKT</t>
  </si>
  <si>
    <t>CÔNG TY CỔ PHẦN DƯỢC PHẨM DƯỢC LIỆU PHARMEDIC</t>
  </si>
  <si>
    <t>Địa chỉ : 367, Nguyễn Trãi, P. Nguyễn Cư Trinh, Q.I, TP. Hồ Chí Minh</t>
  </si>
  <si>
    <t>Từ ngày 01/01/2011 đến ngày 30/06/2011</t>
  </si>
  <si>
    <t>BÁO CÁO TÀI CHÍNH</t>
  </si>
  <si>
    <t>Tại ngày 30 tháng 06 năm 2011</t>
  </si>
  <si>
    <t>A.TÀI SẢN NGẮN HẠN</t>
  </si>
  <si>
    <t>100</t>
  </si>
  <si>
    <t>I.Tiền và các khoản tương tương tiền</t>
  </si>
  <si>
    <t>110</t>
  </si>
  <si>
    <t>1.Tiền</t>
  </si>
  <si>
    <t>111</t>
  </si>
  <si>
    <t>2.Các khoản tương đương tiền</t>
  </si>
  <si>
    <t>II.Các khoản đầu tư tài chính ngắn hạn</t>
  </si>
  <si>
    <t>120</t>
  </si>
  <si>
    <t>1.Đầu tư ngắn hạn</t>
  </si>
  <si>
    <t>2.Dự phòng giảm giá đầu tư ngắn hạn</t>
  </si>
  <si>
    <t>III.Các khoản phải thu ngắn hạn</t>
  </si>
  <si>
    <t>130</t>
  </si>
  <si>
    <t>1.Phải thu của khách hàng</t>
  </si>
  <si>
    <t>131</t>
  </si>
  <si>
    <t>2.Trả trước cho người bán</t>
  </si>
  <si>
    <t>132</t>
  </si>
  <si>
    <t>5.Các khoản phải thu khác</t>
  </si>
  <si>
    <t>135</t>
  </si>
  <si>
    <t>6.Dự phòng phải thu ngắn hạn khó đòi</t>
  </si>
  <si>
    <t>139</t>
  </si>
  <si>
    <t>IV.Hàng tồn kho</t>
  </si>
  <si>
    <t>140</t>
  </si>
  <si>
    <t>1.Hàng tồn kho</t>
  </si>
  <si>
    <t>141</t>
  </si>
  <si>
    <t>2.Dự phòng giảm giá hàng tồn kho</t>
  </si>
  <si>
    <t>V.Tài sản ngắn hạn khác</t>
  </si>
  <si>
    <t>150</t>
  </si>
  <si>
    <t>1.Chi phí trả trước ngắn hạn</t>
  </si>
  <si>
    <t>151</t>
  </si>
  <si>
    <t>2.Thuế GTGT được khấu trừ</t>
  </si>
  <si>
    <t>152</t>
  </si>
  <si>
    <t>3.Thuế và các khoản khác phải thu Nhà nước</t>
  </si>
  <si>
    <t>5.Tài sản ngắn hạn khác</t>
  </si>
  <si>
    <t>158</t>
  </si>
  <si>
    <t>B.TÀI SẢN DÀI HẠN</t>
  </si>
  <si>
    <t>200</t>
  </si>
  <si>
    <t>I.Các khoản phải thu dài hạn</t>
  </si>
  <si>
    <t>210</t>
  </si>
  <si>
    <t>II.Tài sản cố định</t>
  </si>
  <si>
    <t>220</t>
  </si>
  <si>
    <t>1.Tài sản cố định hữu hình</t>
  </si>
  <si>
    <t>221</t>
  </si>
  <si>
    <t>- Nguyên giá</t>
  </si>
  <si>
    <t>222</t>
  </si>
  <si>
    <t>- Giá trị hao mòn lũy kế</t>
  </si>
  <si>
    <t>223</t>
  </si>
  <si>
    <t>3.Tài sản cố định vô hình</t>
  </si>
  <si>
    <t>227</t>
  </si>
  <si>
    <t>228</t>
  </si>
  <si>
    <t>229</t>
  </si>
  <si>
    <t>4.Chi phí xây dưng cơ bản dở dang</t>
  </si>
  <si>
    <t>230</t>
  </si>
  <si>
    <t>III.Bất động sản đầu tư</t>
  </si>
  <si>
    <t>IV.Các khoản đầu tư tài chính dài  hạn</t>
  </si>
  <si>
    <t>250</t>
  </si>
  <si>
    <t>3.Đầu tư dài hạn khác</t>
  </si>
  <si>
    <t>4.Dự phòng giảm giá đầu tư tài chính dài hạn</t>
  </si>
  <si>
    <t>V.Tài sản dài hạn khác</t>
  </si>
  <si>
    <t>260</t>
  </si>
  <si>
    <t>1.Chi phí trả trước dài hạn</t>
  </si>
  <si>
    <t>V.14</t>
  </si>
  <si>
    <t>3.Tài sản dài hạn khác</t>
  </si>
  <si>
    <t>TỔNG CỘNG TÀI SẢN</t>
  </si>
  <si>
    <t>270</t>
  </si>
  <si>
    <t>NGUỒN VỐN</t>
  </si>
  <si>
    <t>A.NỢ PHẢI TRẢ</t>
  </si>
  <si>
    <t>300</t>
  </si>
  <si>
    <t>I.Nợ ngắn hạn</t>
  </si>
  <si>
    <t>310</t>
  </si>
  <si>
    <t>1.Vay và nợ ngắn hạn</t>
  </si>
  <si>
    <t>311</t>
  </si>
  <si>
    <t>2.Phải trả cho người bán</t>
  </si>
  <si>
    <t>312</t>
  </si>
  <si>
    <t>V.15</t>
  </si>
  <si>
    <t>3.Người mua trả tiền trước</t>
  </si>
  <si>
    <t>313</t>
  </si>
  <si>
    <t>4.Thuế và các khoản phải nộp Nhà nước</t>
  </si>
  <si>
    <t>314</t>
  </si>
  <si>
    <t>V.16</t>
  </si>
  <si>
    <t>5.Phải trả người lao động</t>
  </si>
  <si>
    <t>315</t>
  </si>
  <si>
    <t>6.Chi phí phải trả</t>
  </si>
  <si>
    <t>316</t>
  </si>
  <si>
    <t>V.17</t>
  </si>
  <si>
    <t>9.Các khoản phải trả, phải nộp khác</t>
  </si>
  <si>
    <t>319</t>
  </si>
  <si>
    <t>V.18</t>
  </si>
  <si>
    <t>11.Quỹ khen thưởng, phúc lợi</t>
  </si>
  <si>
    <t>II.Nợ dài hạn</t>
  </si>
  <si>
    <t>330</t>
  </si>
  <si>
    <t>6.Dự phòng trợ cấp mất việc làm</t>
  </si>
  <si>
    <t>336</t>
  </si>
  <si>
    <t>7.Dự phòng phải trả dài hạn</t>
  </si>
  <si>
    <t>B.VỐN CHỦ SỞ HỮU</t>
  </si>
  <si>
    <t>400</t>
  </si>
  <si>
    <t>I.Nguồn vốn quỹ</t>
  </si>
  <si>
    <t>410</t>
  </si>
  <si>
    <t>1.Vốn đầu tư của chủ sở hữu</t>
  </si>
  <si>
    <t>411</t>
  </si>
  <si>
    <t>2.Thặng dư vốn cổ phần</t>
  </si>
  <si>
    <t>412</t>
  </si>
  <si>
    <t>4.Cổ phiếu quỹ</t>
  </si>
  <si>
    <t>414</t>
  </si>
  <si>
    <t>6.Chênh lệch tỷ giá hối đoái</t>
  </si>
  <si>
    <t>416</t>
  </si>
  <si>
    <t>7.Quỹ đầu tư phát triển</t>
  </si>
  <si>
    <t>417</t>
  </si>
  <si>
    <t>8.Quỹ dự phòng tài chính</t>
  </si>
  <si>
    <t>418</t>
  </si>
  <si>
    <t>10.Lợi nhuận chưa phân phối</t>
  </si>
  <si>
    <t>420</t>
  </si>
  <si>
    <t>II.Nguồn kinh phí, quỹ khác</t>
  </si>
  <si>
    <t>430</t>
  </si>
  <si>
    <t>TỔNG CỘNG NGUỒN VỐN</t>
  </si>
  <si>
    <t>440</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</si>
  <si>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</si>
  <si>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</si>
  <si>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</si>
  <si>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</si>
  <si>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</si>
  <si>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</si>
  <si>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t>10</t>
  </si>
  <si>
    <t>11</t>
  </si>
  <si>
    <t>20</t>
  </si>
  <si>
    <t>21</t>
  </si>
  <si>
    <t>22</t>
  </si>
  <si>
    <t>30</t>
  </si>
  <si>
    <t>11. Thu nhập khác</t>
  </si>
  <si>
    <t>31</t>
  </si>
  <si>
    <t>12. Chi phí khác</t>
  </si>
  <si>
    <t>32</t>
  </si>
  <si>
    <t>40</t>
  </si>
  <si>
    <t>50</t>
  </si>
  <si>
    <t>15. Chi phí thuế TNDN hiện hành</t>
  </si>
  <si>
    <t>51</t>
  </si>
  <si>
    <t>16. Chi phí thuế TNDN hoãn lại</t>
  </si>
  <si>
    <t>52</t>
  </si>
  <si>
    <t>60</t>
  </si>
  <si>
    <t>18. Lãi cơ bản trên cố phiếu (*)</t>
  </si>
  <si>
    <t>70</t>
  </si>
  <si>
    <t>Tài sản</t>
  </si>
  <si>
    <t xml:space="preserve">    Dollar Mỹ (USD)</t>
  </si>
  <si>
    <t xml:space="preserve">    Euro (EUR)</t>
  </si>
  <si>
    <t>Tổng Giám Đốc</t>
  </si>
  <si>
    <t>Kế Toán Trưởng</t>
  </si>
  <si>
    <t>Bảng cân đối kế toán (tiếp theo)</t>
  </si>
  <si>
    <t>Theo kỳ báo cáo Quý kết thúc ngày 30/6/2011</t>
  </si>
  <si>
    <t xml:space="preserve">BÁO CÁO KẾT QuẢ HOẠT ĐỘNG KINH DOANH </t>
  </si>
  <si>
    <t>Quý 2 năm 2011</t>
  </si>
  <si>
    <t xml:space="preserve"> Quý II năm 2011</t>
  </si>
  <si>
    <t xml:space="preserve"> 1.</t>
  </si>
  <si>
    <t xml:space="preserve"> 2.</t>
  </si>
  <si>
    <t xml:space="preserve"> II.</t>
  </si>
  <si>
    <t xml:space="preserve"> I.</t>
  </si>
  <si>
    <t>Các quỹ được trích lập và sử dụng theo Điều lệ Công ty và quyết định của Đại hội đồng cổ đông.</t>
  </si>
  <si>
    <t>Vốn đầu tư của chủ sở hữu : là số vốn thực góp của chủ sở hữu;</t>
  </si>
  <si>
    <t>Thặng dư vốn : là số chênh lệch giữa mệnh giá và giá bán của cổ phiếu mới hoặc giá tái phát hành cổ phiếu quỹ.</t>
  </si>
  <si>
    <t>Các khoản phải thu khách hàng</t>
  </si>
  <si>
    <t>Phải thu khách hàng tiền bán sản phẩm</t>
  </si>
  <si>
    <t>Phải thu khách hàng nhượng nguyên liệu</t>
  </si>
  <si>
    <t>Các khoản trả trước cho người bán</t>
  </si>
  <si>
    <t>Ứng trước nhập nguyên liệu cho sản xuất</t>
  </si>
  <si>
    <t>Ứng trước mua máy móc thiết bị cho sản xuất</t>
  </si>
  <si>
    <t>Ứng trước cho hoạt động khác</t>
  </si>
  <si>
    <t>Vật tư cho mượn</t>
  </si>
  <si>
    <t>Phải thu khác</t>
  </si>
  <si>
    <t>Vật tư thiếu kiểm kê, chờ xử lý</t>
  </si>
  <si>
    <t>Tạm ứng mua vật dụng trong Công ty</t>
  </si>
  <si>
    <t>Người lập biểu                                                   Kế toán trưởng</t>
  </si>
  <si>
    <t>Đặng thị Huệ                                                        Cao Tấn Tước</t>
  </si>
  <si>
    <t>Ghi nhận và khấu hao tài sản cố định</t>
  </si>
  <si>
    <t>50 năm</t>
  </si>
  <si>
    <t>Phần mềm máy vi tính</t>
  </si>
  <si>
    <t>Nguyên tắc ghi nhận các khoản đầu tư tài chính</t>
  </si>
  <si>
    <t>Nguyên tắc ghi nhận các khoản chi phí trả trước</t>
  </si>
  <si>
    <t>Nguyên tắc ghi nhận các khoản chi phí phải trả</t>
  </si>
  <si>
    <t>Chi phí được ghi nhận tại thời điểm có bằng chứng chắc chắn về sự phát sinh chi phí không kể đã chi hay chưa chi và được đánh giá một cách chính xác và được xác định một cách đáng tin cậy và trung thực.</t>
  </si>
  <si>
    <t>Công ty có nghĩa vụ nộp thuế thu nhập doanh nghiệp với thuế suất 25% trên thu nhập chịu thuế</t>
  </si>
  <si>
    <t>Doanh thu hoạt động tài chính là lãi tiền gửi kỳ hạn và được Công ty ghi nhận trên cơ sở thời gian và lãi suất thực tế từng kỳ.</t>
  </si>
  <si>
    <t xml:space="preserve">14. Lợi nhuận kế toán trước thuế </t>
  </si>
  <si>
    <t>Ban Tổng Giám Đốc đảm bảo đã tuân thủ yêu cầu của các Chuẩn mực và Chế độ kế toán Doanh nghiệp Việt Nam hiện hành trong việc lập Báo cáo tài chính giữa niên độ.</t>
  </si>
  <si>
    <t>05 - 30 năm</t>
  </si>
  <si>
    <t>06 - 10 năm</t>
  </si>
  <si>
    <t xml:space="preserve"> 06 - 10 năm</t>
  </si>
  <si>
    <t>03 - 0 5 năm</t>
  </si>
  <si>
    <t>03 - 08 năm</t>
  </si>
  <si>
    <t>05 -  08 năm</t>
  </si>
  <si>
    <t>Trích lập quỹ dự phòng trợcấp mật việc làm và quỹ trợ cấp thất nghiệp</t>
  </si>
  <si>
    <t>Chi phí trả trước dài hạn</t>
  </si>
  <si>
    <t xml:space="preserve">Phải trả người bán </t>
  </si>
  <si>
    <t>Mua nguyên vật liệu cho sản xuất</t>
  </si>
  <si>
    <t>Mua máy móc thiết bị cho sản xuất</t>
  </si>
  <si>
    <t>Mua vật dụng khác cho sản xuất</t>
  </si>
  <si>
    <t xml:space="preserve">Người mua trả tiền trước </t>
  </si>
  <si>
    <t>Khách hàng trả trước tiền mua sản phẩm</t>
  </si>
  <si>
    <t>15.</t>
  </si>
  <si>
    <t>16.</t>
  </si>
  <si>
    <t xml:space="preserve">Chi phí phải trả </t>
  </si>
  <si>
    <t>17.</t>
  </si>
  <si>
    <t>Thời gian hữu dụng ước tính của các nhóm tài sản cố định như sau :</t>
  </si>
  <si>
    <t>PL</t>
  </si>
  <si>
    <t>VI.1</t>
  </si>
  <si>
    <t>VI.2</t>
  </si>
  <si>
    <t>VI.3</t>
  </si>
  <si>
    <t>VI.4</t>
  </si>
  <si>
    <t>VI.5</t>
  </si>
  <si>
    <t>VI.6</t>
  </si>
  <si>
    <t>VI.7</t>
  </si>
  <si>
    <t>VI.8</t>
  </si>
  <si>
    <t>VI.9</t>
  </si>
  <si>
    <t>VI.10</t>
  </si>
  <si>
    <t>Các khoản điều chỉnh tăng, giảm lợi nhuận kế toán để xác định lợi nhuận phân bổ cho cổ đông sở hữu cổ phiếu phổ thông</t>
  </si>
  <si>
    <r>
      <t xml:space="preserve">            Căn cứ Phần IV, khoản 1, mục 1.2.2 của Thông tư 09/2010/TT-BTC ngày 15/01/2010 của Bộ Tài chính  về việc </t>
    </r>
    <r>
      <rPr>
        <i/>
        <sz val="12"/>
        <rFont val="Times New Roman"/>
        <family val="1"/>
      </rPr>
      <t xml:space="preserve">"Hướng dẫn về việc công bố thông tin trên thị trường chứng khoán", </t>
    </r>
    <r>
      <rPr>
        <sz val="12"/>
        <rFont val="Times New Roman"/>
        <family val="1"/>
      </rPr>
      <t>căn cứ kết quả hoạt động sản xuất kinh doanh Quý 2 năm 2011 so Quý 2 năm 2010; Công ty Cổ phần Dược phẩm Dược liệu PHARMEDIC giải trình nguyên nhân sự biến động KQKD trên 10% giữa hai kỳ báo cáo như sau :</t>
    </r>
  </si>
  <si>
    <t xml:space="preserve">             Trong Quý 2 năm  2011 tình hình giá vật tư, nguyên vật liệu cho sản xuất dược phẩm vẫn chưa được ổn định, để đẩy mạnh sản xuất Công ty đã có các chính sách rà soát sử dụng vốn hiện có nhằm hạn chế nguồn vốn vay các tổ chức tín dụng, đồng thời thực hiện chính sách tăng thị phần thông qua công tác tiếp thị quảng cáo thường xuyên, hỗ trợ thị trường đạt hiệu quả, do đó lợi nhuận Quý 2 năm 2011 đã tăng so cùng kỳ năm trước.</t>
  </si>
  <si>
    <t>Khi tài sản cố định được bán hoặc thanh lý, nguyên giá và khấu hao lũy kế được xóa sổ và bất kỳ khoản lãi lỗ nào phát sinh do việc thanh lý đều được ghi nhận vào thu nhập hoặc chi phí trong kỳ.</t>
  </si>
  <si>
    <t>Chi phí có liên quan đến nhiều kỳ được ghi nhận tại thời điểm có bằng chứng chắc chắn về sự phát sinh chi phí không kể đã chi hay chưa chi tiền và được đánh giá một cách chính xác và được xác định một cách đáng tin cậy và trung thực và được phân bổ vào các kỳ kế toán liên quan.</t>
  </si>
  <si>
    <t>Quỹ dự phòng trợ cấp mất việc làm được dùng để chi trả trợ cấp thôi việc cho người lao động có thời gian làm việc tại Công ty từ trước ngày 01 tháng 01 năm 2009. Mức trích quỹ dự phòng trợ cấp mất việc làm là 3% quỹ lương làm cơ sở đóng bảo hiểm xã hội và hạch toán vào chi phí theo hướng dẫn tại Thông tư 82/2003/TT-BTC ngày 14 tháng 8 năm 2003 của Bộ Tài chính. Trường hợp quỹ dự phòng trợ cấp mất việc làm không đủ để chi trả trợ cấp cho người lao động thôi việc trong năm thì phần chênh lệch thiếu được hạch toán vào chi phí.</t>
  </si>
  <si>
    <t>Công ty áp dụng Chế độ Kế toán Doanh nghiệp Việt Nam theo Quyế định số 15/2006/QĐ-BTC ngày 23 tháng 3 năm 2006 của Bộ Trưởng Bộ Tài chính và các Thông tư hướng dẫn thực hiện chuẩn mực và chế độ kế toán của Bộ Tài chính.</t>
  </si>
  <si>
    <t xml:space="preserve"> Trong đó : Tiền gửi USD</t>
  </si>
  <si>
    <t xml:space="preserve">Các nghiệp vụ phát sinh bằng ngoại tệ được chuyển đổi theo tỷ giá tại ngày phát sinh nghiệp vụ. </t>
  </si>
  <si>
    <t>Chênh lệch tỷ giá phát sinh trong kỳ được ghi nhận vào thu nhập hoăc chi phí trong kỳ.</t>
  </si>
  <si>
    <t>Chênh lệch tỷ giá phát sinh do đánh giá lại các khoản mục tiền tệ có gốc ngoại tệ cuối năm tài chính được ghi nhận vào tài khoản chênh lệch tỷ giá cuối kỳ Theo Thông tư số 201/2009/TT-BTC ngày 15 tháng 10 năm 2009 của Bộ Tài chính.</t>
  </si>
  <si>
    <t>TP. HCM, ngày 25  tháng 7 năm 2011</t>
  </si>
  <si>
    <t>Chi phí thuế thu nhập doanh nghiệp bao gồm chi phí thuế thu nhập doanh nghiệp hiện hành và chi phí thuế thu nhập doanh nghiệp hoãn lại. Chi phí thuế thu nhập doanh nghiệp hiện hành được xác định trên cở sở thu nhập tính thuế và thuế suất thuế thu nhập doanh nghiệp trong năm hiện hành. Chi phí thuế thu nhập doanh nghiệp hoãn lại được xác định trên cờ sở chênh lệch giữa số thuế thu nhập hoãn lại năm nay với số thuế thu nhập hoãn lại các năm trước và thuế suất thuế thu nhập doanh nghiệp hiện hành. Chi phí thuế thu nhập doanh nghiệp hiện hành và chi phí thuế thu nhập doanh nghiệp hoãn lại không bù trừ.</t>
  </si>
  <si>
    <t xml:space="preserve">                   Tiền gửi EURO</t>
  </si>
  <si>
    <t xml:space="preserve">BHXH, BHYT, BHTN </t>
  </si>
  <si>
    <t xml:space="preserve">Tài sản cố định được khấu hao theo phương pháp đường thẳng dựa trên thời gian hữu dụng ước tính phù hợp với hướng dẫn tại Thông tư số 203/2009/TT-BTC ngày 20 tháng 10 năm 2009 của Bộ Tài chính. </t>
  </si>
  <si>
    <r>
      <t>Phụ lục</t>
    </r>
    <r>
      <rPr>
        <b/>
        <sz val="11"/>
        <rFont val="Arial Narrow"/>
        <family val="2"/>
      </rPr>
      <t xml:space="preserve"> : Bảng đối chiếu biến động của vốn chủ sở hữu</t>
    </r>
  </si>
  <si>
    <t>Chi phí sửa chữa, bảo trì sàn epoxy nhà xưởng sản xuất và nhà kho</t>
  </si>
  <si>
    <t xml:space="preserve">Trích trước phí thực hiện pano quảng cáo sản phẩm </t>
  </si>
  <si>
    <t>Trong đó : tài sản cố định đã khấu hao hết nhưng còn sử dụng</t>
  </si>
  <si>
    <t>18.</t>
  </si>
  <si>
    <t>V.8&amp;V.9</t>
  </si>
  <si>
    <t>Số: 888          /PMC-TCKT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</si>
</sst>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
    <numFmt numFmtId="168" formatCode="0.0%"/>
  </numFmts>
  <fonts count="23">
    <font>
      <sz val="10"/>
      <name val="Arial"/>
      <family val="0"/>
    </font>
    <font>
      <sz val="8"/>
      <name val="Arial"/>
      <family val="0"/>
    </font>
    <font>
      <u val="single"/>
      <sz val="10"/>
      <color indexed="12"/>
      <name val="Arial"/>
      <family val="0"/>
    </font>
    <font>
      <u val="single"/>
      <sz val="10"/>
      <color indexed="36"/>
      <name val="Arial"/>
      <family val="0"/>
    </font>
    <font>
      <sz val="10"/>
      <name val="Arial Narrow"/>
      <family val="2"/>
    </font>
    <font>
      <sz val="14"/>
      <name val="Arial Narrow"/>
      <family val="2"/>
    </font>
    <font>
      <sz val="11"/>
      <name val="Arial Narrow"/>
      <family val="2"/>
    </font>
    <font>
      <b/>
      <sz val="10"/>
      <name val="Arial Narrow"/>
      <family val="2"/>
    </font>
    <font>
      <b/>
      <sz val="11"/>
      <name val="Arial Narrow"/>
      <family val="2"/>
    </font>
    <font>
      <i/>
      <sz val="11"/>
      <name val="Arial Narrow"/>
      <family val="2"/>
    </font>
    <font>
      <b/>
      <u val="single"/>
      <sz val="11"/>
      <name val="Arial Narrow"/>
      <family val="2"/>
    </font>
    <font>
      <b/>
      <i/>
      <sz val="11"/>
      <name val="Arial Narrow"/>
      <family val="2"/>
    </font>
    <font>
      <b/>
      <sz val="14"/>
      <name val="Arial Narrow"/>
      <family val="2"/>
    </font>
    <font>
      <b/>
      <sz val="8"/>
      <name val="Tahoma"/>
      <family val="0"/>
    </font>
    <font>
      <sz val="8"/>
      <name val="Tahoma"/>
      <family val="0"/>
    </font>
    <font>
      <sz val="10"/>
      <name val="Times New Roman"/>
      <family val="1"/>
    </font>
    <font>
      <b/>
      <sz val="12"/>
      <name val="Times New Roman"/>
      <family val="1"/>
    </font>
    <font>
      <sz val="12"/>
      <name val="Times New Roman"/>
      <family val="1"/>
    </font>
    <font>
      <i/>
      <sz val="12"/>
      <name val="Times New Roman"/>
      <family val="1"/>
    </font>
    <font>
      <b/>
      <sz val="11"/>
      <color indexed="8"/>
      <name val="Arial Narrow"/>
      <family val="2"/>
    </font>
    <font>
      <b/>
      <i/>
      <sz val="11"/>
      <color indexed="8"/>
      <name val="Arial Narrow"/>
      <family val="2"/>
    </font>
    <font>
      <sz val="11"/>
      <color indexed="8"/>
      <name val="Arial Narrow"/>
      <family val="2"/>
    </font>
    <font>
      <b/>
      <sz val="8"/>
      <name val="Arial"/>
      <family val="2"/>
    </font>
  </fonts>
  <fills count="2">
    <fill>
      <patternFill/>
    </fill>
    <fill>
      <patternFill patternType="gray125"/>
    </fill>
  </fills>
  <borders count="2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double"/>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165" fontId="6" fillId="0" borderId="0" xfId="15" applyNumberFormat="1" applyFont="1" applyAlignment="1">
      <alignment horizontal="centerContinuous"/>
    </xf>
    <xf numFmtId="0" fontId="7" fillId="0" borderId="0" xfId="0" applyFont="1" applyAlignment="1">
      <alignment/>
    </xf>
    <xf numFmtId="0" fontId="8" fillId="0" borderId="1" xfId="0" applyFont="1" applyBorder="1" applyAlignment="1">
      <alignment horizontal="center" vertical="center" wrapText="1"/>
    </xf>
    <xf numFmtId="0" fontId="8" fillId="0" borderId="2" xfId="0" applyFont="1" applyBorder="1" applyAlignment="1">
      <alignment/>
    </xf>
    <xf numFmtId="0" fontId="8" fillId="0" borderId="0" xfId="0" applyFont="1" applyBorder="1" applyAlignment="1">
      <alignment/>
    </xf>
    <xf numFmtId="49" fontId="8" fillId="0" borderId="3" xfId="0" applyNumberFormat="1" applyFont="1" applyBorder="1" applyAlignment="1">
      <alignment horizontal="center"/>
    </xf>
    <xf numFmtId="0" fontId="8" fillId="0" borderId="3" xfId="0" applyFont="1" applyBorder="1" applyAlignment="1">
      <alignment horizontal="center"/>
    </xf>
    <xf numFmtId="165" fontId="8" fillId="0" borderId="3" xfId="15" applyNumberFormat="1" applyFont="1" applyBorder="1" applyAlignment="1">
      <alignment/>
    </xf>
    <xf numFmtId="0" fontId="6" fillId="0" borderId="2" xfId="0" applyFont="1" applyBorder="1" applyAlignment="1">
      <alignment/>
    </xf>
    <xf numFmtId="0" fontId="6" fillId="0" borderId="0" xfId="0" applyFont="1" applyBorder="1" applyAlignment="1">
      <alignment/>
    </xf>
    <xf numFmtId="49" fontId="6" fillId="0" borderId="3" xfId="0" applyNumberFormat="1" applyFont="1" applyBorder="1" applyAlignment="1">
      <alignment horizontal="center"/>
    </xf>
    <xf numFmtId="0" fontId="6" fillId="0" borderId="3" xfId="0" applyFont="1" applyBorder="1" applyAlignment="1">
      <alignment horizontal="center"/>
    </xf>
    <xf numFmtId="165" fontId="6" fillId="0" borderId="3" xfId="15" applyNumberFormat="1" applyFont="1" applyBorder="1" applyAlignment="1">
      <alignment/>
    </xf>
    <xf numFmtId="49" fontId="6" fillId="0" borderId="0" xfId="0" applyNumberFormat="1" applyFont="1" applyBorder="1" applyAlignment="1">
      <alignment horizontal="center"/>
    </xf>
    <xf numFmtId="0" fontId="6" fillId="0" borderId="4" xfId="0" applyFont="1" applyBorder="1" applyAlignment="1">
      <alignment horizontal="center"/>
    </xf>
    <xf numFmtId="0" fontId="8" fillId="0" borderId="0" xfId="0" applyFont="1" applyAlignment="1">
      <alignment/>
    </xf>
    <xf numFmtId="3" fontId="8" fillId="0" borderId="0" xfId="0" applyNumberFormat="1" applyFont="1" applyAlignment="1">
      <alignment/>
    </xf>
    <xf numFmtId="37" fontId="8"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37" fontId="6" fillId="0" borderId="0" xfId="0" applyNumberFormat="1" applyFont="1" applyAlignment="1">
      <alignment/>
    </xf>
    <xf numFmtId="0" fontId="8" fillId="0" borderId="0" xfId="0" applyNumberFormat="1" applyFont="1" applyAlignment="1">
      <alignment horizontal="left" vertical="justify"/>
    </xf>
    <xf numFmtId="37" fontId="6" fillId="0" borderId="0" xfId="0" applyNumberFormat="1" applyFont="1" applyBorder="1" applyAlignment="1">
      <alignment/>
    </xf>
    <xf numFmtId="37" fontId="6" fillId="0" borderId="0" xfId="0" applyNumberFormat="1" applyFont="1" applyAlignment="1">
      <alignment horizontal="right"/>
    </xf>
    <xf numFmtId="37" fontId="8" fillId="0" borderId="0" xfId="0" applyNumberFormat="1" applyFont="1" applyAlignment="1">
      <alignment horizontal="right"/>
    </xf>
    <xf numFmtId="0" fontId="6" fillId="0" borderId="0" xfId="0" applyFont="1" applyAlignment="1">
      <alignment/>
    </xf>
    <xf numFmtId="4" fontId="6" fillId="0" borderId="0" xfId="0" applyNumberFormat="1" applyFont="1" applyAlignment="1">
      <alignment/>
    </xf>
    <xf numFmtId="37" fontId="8" fillId="0" borderId="5" xfId="0" applyNumberFormat="1" applyFont="1" applyBorder="1" applyAlignment="1">
      <alignment/>
    </xf>
    <xf numFmtId="43" fontId="6" fillId="0" borderId="0" xfId="15" applyFont="1" applyAlignment="1">
      <alignment/>
    </xf>
    <xf numFmtId="37" fontId="8" fillId="0" borderId="0" xfId="0" applyNumberFormat="1" applyFont="1" applyBorder="1" applyAlignment="1">
      <alignment/>
    </xf>
    <xf numFmtId="3" fontId="8" fillId="0" borderId="6" xfId="0" applyNumberFormat="1" applyFont="1" applyBorder="1" applyAlignment="1">
      <alignment horizontal="center" vertical="center" wrapText="1"/>
    </xf>
    <xf numFmtId="37" fontId="8" fillId="0" borderId="6" xfId="0" applyNumberFormat="1" applyFont="1" applyBorder="1" applyAlignment="1">
      <alignment horizontal="center" vertical="center" wrapText="1"/>
    </xf>
    <xf numFmtId="0" fontId="6" fillId="0" borderId="0" xfId="0" applyFont="1" applyBorder="1" applyAlignment="1">
      <alignment wrapText="1"/>
    </xf>
    <xf numFmtId="3" fontId="8" fillId="0" borderId="5" xfId="0" applyNumberFormat="1" applyFont="1" applyBorder="1" applyAlignment="1">
      <alignment/>
    </xf>
    <xf numFmtId="3" fontId="8" fillId="0" borderId="0" xfId="0" applyNumberFormat="1" applyFont="1" applyBorder="1" applyAlignment="1">
      <alignment/>
    </xf>
    <xf numFmtId="43" fontId="8" fillId="0" borderId="5" xfId="15" applyFont="1" applyBorder="1" applyAlignment="1">
      <alignment/>
    </xf>
    <xf numFmtId="165" fontId="6" fillId="0" borderId="0" xfId="15" applyNumberFormat="1" applyFont="1" applyAlignment="1">
      <alignment/>
    </xf>
    <xf numFmtId="37" fontId="10" fillId="0" borderId="0" xfId="0" applyNumberFormat="1" applyFont="1" applyAlignment="1">
      <alignment/>
    </xf>
    <xf numFmtId="0" fontId="8" fillId="0" borderId="0" xfId="0" applyFont="1" applyAlignment="1">
      <alignment/>
    </xf>
    <xf numFmtId="0" fontId="11" fillId="0" borderId="0" xfId="0" applyFont="1" applyAlignment="1">
      <alignment/>
    </xf>
    <xf numFmtId="37" fontId="8" fillId="0" borderId="6" xfId="0" applyNumberFormat="1" applyFont="1" applyBorder="1" applyAlignment="1">
      <alignment horizontal="center"/>
    </xf>
    <xf numFmtId="37" fontId="8" fillId="0" borderId="7" xfId="0" applyNumberFormat="1" applyFont="1" applyBorder="1" applyAlignment="1">
      <alignment/>
    </xf>
    <xf numFmtId="9" fontId="6" fillId="0" borderId="0" xfId="21" applyFont="1" applyAlignment="1">
      <alignment/>
    </xf>
    <xf numFmtId="0" fontId="9" fillId="0" borderId="0" xfId="0" applyFont="1" applyAlignment="1">
      <alignment/>
    </xf>
    <xf numFmtId="3" fontId="9" fillId="0" borderId="0" xfId="0" applyNumberFormat="1" applyFont="1" applyAlignment="1">
      <alignment/>
    </xf>
    <xf numFmtId="37" fontId="9" fillId="0" borderId="0" xfId="0" applyNumberFormat="1" applyFont="1" applyAlignment="1">
      <alignment/>
    </xf>
    <xf numFmtId="0" fontId="8" fillId="0" borderId="0" xfId="0" applyFont="1" applyAlignment="1">
      <alignment horizontal="center"/>
    </xf>
    <xf numFmtId="37" fontId="9" fillId="0" borderId="0" xfId="0" applyNumberFormat="1" applyFont="1" applyAlignment="1">
      <alignment horizontal="centerContinuous"/>
    </xf>
    <xf numFmtId="37" fontId="6" fillId="0" borderId="0" xfId="0" applyNumberFormat="1" applyFont="1" applyAlignment="1">
      <alignment horizontal="centerContinuous"/>
    </xf>
    <xf numFmtId="3" fontId="8" fillId="0" borderId="0" xfId="0" applyNumberFormat="1" applyFont="1" applyAlignment="1">
      <alignment horizontal="centerContinuous"/>
    </xf>
    <xf numFmtId="37" fontId="8" fillId="0" borderId="0" xfId="0" applyNumberFormat="1" applyFont="1" applyAlignment="1">
      <alignment horizontal="centerContinuous"/>
    </xf>
    <xf numFmtId="49" fontId="9" fillId="0" borderId="3" xfId="0" applyNumberFormat="1" applyFont="1" applyBorder="1" applyAlignment="1">
      <alignment horizontal="center"/>
    </xf>
    <xf numFmtId="0" fontId="9" fillId="0" borderId="3" xfId="0" applyFont="1" applyBorder="1" applyAlignment="1">
      <alignment horizontal="center"/>
    </xf>
    <xf numFmtId="49" fontId="8" fillId="0" borderId="4" xfId="0" applyNumberFormat="1" applyFont="1" applyBorder="1" applyAlignment="1">
      <alignment horizontal="center"/>
    </xf>
    <xf numFmtId="0" fontId="8" fillId="0" borderId="4" xfId="0" applyFont="1" applyBorder="1" applyAlignment="1">
      <alignment horizontal="center"/>
    </xf>
    <xf numFmtId="0" fontId="9" fillId="0" borderId="0" xfId="0" applyFont="1" applyAlignment="1">
      <alignment horizontal="centerContinuous"/>
    </xf>
    <xf numFmtId="165" fontId="8" fillId="0" borderId="0" xfId="15" applyNumberFormat="1" applyFont="1" applyAlignment="1">
      <alignment horizontal="centerContinuous"/>
    </xf>
    <xf numFmtId="49" fontId="6" fillId="0" borderId="0" xfId="0" applyNumberFormat="1" applyFont="1" applyAlignment="1">
      <alignment horizontal="center"/>
    </xf>
    <xf numFmtId="165" fontId="8" fillId="0" borderId="1" xfId="15" applyNumberFormat="1" applyFont="1" applyBorder="1" applyAlignment="1">
      <alignment horizontal="centerContinuous" vertical="center" wrapText="1"/>
    </xf>
    <xf numFmtId="0" fontId="8" fillId="0" borderId="3" xfId="0" applyFont="1" applyBorder="1" applyAlignment="1">
      <alignment/>
    </xf>
    <xf numFmtId="0" fontId="8" fillId="0" borderId="0" xfId="0" applyFont="1" applyBorder="1" applyAlignment="1">
      <alignment wrapText="1"/>
    </xf>
    <xf numFmtId="0" fontId="6" fillId="0" borderId="0" xfId="0" applyNumberFormat="1" applyFont="1" applyBorder="1" applyAlignment="1">
      <alignment wrapText="1"/>
    </xf>
    <xf numFmtId="0" fontId="9" fillId="0" borderId="2" xfId="0" applyFont="1" applyBorder="1" applyAlignment="1">
      <alignment/>
    </xf>
    <xf numFmtId="0" fontId="9" fillId="0" borderId="0" xfId="0" applyFont="1" applyBorder="1" applyAlignment="1">
      <alignment wrapText="1"/>
    </xf>
    <xf numFmtId="0" fontId="8" fillId="0" borderId="8" xfId="0" applyFont="1" applyBorder="1" applyAlignment="1">
      <alignment/>
    </xf>
    <xf numFmtId="0" fontId="8" fillId="0" borderId="6" xfId="0" applyFont="1" applyBorder="1" applyAlignment="1">
      <alignment/>
    </xf>
    <xf numFmtId="165" fontId="8" fillId="0" borderId="9" xfId="15" applyNumberFormat="1" applyFont="1" applyBorder="1" applyAlignment="1">
      <alignment/>
    </xf>
    <xf numFmtId="49" fontId="8" fillId="0" borderId="0" xfId="0" applyNumberFormat="1" applyFont="1" applyAlignment="1">
      <alignment horizontal="center"/>
    </xf>
    <xf numFmtId="0" fontId="8" fillId="0" borderId="0" xfId="0" applyFont="1" applyAlignment="1">
      <alignment horizontal="centerContinuous"/>
    </xf>
    <xf numFmtId="0" fontId="12" fillId="0" borderId="0" xfId="0" applyFont="1" applyAlignment="1">
      <alignment horizontal="centerContinuous"/>
    </xf>
    <xf numFmtId="0" fontId="12" fillId="0" borderId="0" xfId="0" applyFont="1" applyBorder="1" applyAlignment="1">
      <alignment horizontal="centerContinuous"/>
    </xf>
    <xf numFmtId="43" fontId="8" fillId="0" borderId="0" xfId="15" applyFont="1" applyAlignment="1">
      <alignment/>
    </xf>
    <xf numFmtId="37" fontId="6" fillId="0" borderId="0" xfId="0" applyNumberFormat="1" applyFont="1" applyBorder="1" applyAlignment="1">
      <alignment/>
    </xf>
    <xf numFmtId="43" fontId="6" fillId="0" borderId="0" xfId="15" applyFont="1" applyBorder="1" applyAlignment="1">
      <alignment/>
    </xf>
    <xf numFmtId="0" fontId="8" fillId="0" borderId="0" xfId="0" applyFont="1" applyAlignment="1">
      <alignment horizontal="right"/>
    </xf>
    <xf numFmtId="0" fontId="6" fillId="0" borderId="0" xfId="0" applyFont="1" applyAlignment="1">
      <alignment horizontal="right"/>
    </xf>
    <xf numFmtId="0" fontId="8" fillId="0" borderId="2" xfId="0" applyFont="1" applyBorder="1" applyAlignment="1">
      <alignment horizontal="right"/>
    </xf>
    <xf numFmtId="0" fontId="6" fillId="0" borderId="2" xfId="0" applyFont="1" applyBorder="1" applyAlignment="1" quotePrefix="1">
      <alignment horizontal="right"/>
    </xf>
    <xf numFmtId="0" fontId="8" fillId="0" borderId="2" xfId="0" applyFont="1" applyBorder="1" applyAlignment="1">
      <alignment horizontal="right" vertical="justify"/>
    </xf>
    <xf numFmtId="0" fontId="6" fillId="0" borderId="2" xfId="0" applyFont="1" applyBorder="1" applyAlignment="1">
      <alignment horizontal="right" vertical="justify"/>
    </xf>
    <xf numFmtId="0" fontId="6" fillId="0" borderId="2" xfId="0" applyFont="1" applyBorder="1" applyAlignment="1">
      <alignment horizontal="right"/>
    </xf>
    <xf numFmtId="0" fontId="8" fillId="0" borderId="0" xfId="0" applyFont="1" applyAlignment="1">
      <alignment horizontal="right" vertical="justify"/>
    </xf>
    <xf numFmtId="0" fontId="9" fillId="0" borderId="0" xfId="0" applyFont="1" applyAlignment="1">
      <alignment horizontal="right"/>
    </xf>
    <xf numFmtId="0" fontId="11" fillId="0" borderId="0" xfId="0" applyFont="1" applyAlignment="1">
      <alignment horizontal="center"/>
    </xf>
    <xf numFmtId="3" fontId="11" fillId="0" borderId="0" xfId="0" applyNumberFormat="1" applyFont="1" applyAlignment="1">
      <alignment/>
    </xf>
    <xf numFmtId="37" fontId="11" fillId="0" borderId="0" xfId="0" applyNumberFormat="1" applyFont="1" applyAlignment="1">
      <alignment horizontal="centerContinuous"/>
    </xf>
    <xf numFmtId="3" fontId="4" fillId="0" borderId="0" xfId="0" applyNumberFormat="1" applyFont="1" applyAlignment="1">
      <alignment/>
    </xf>
    <xf numFmtId="4" fontId="4" fillId="0" borderId="0" xfId="0" applyNumberFormat="1" applyFont="1" applyAlignment="1">
      <alignment/>
    </xf>
    <xf numFmtId="0" fontId="15" fillId="0" borderId="0" xfId="0" applyFont="1" applyAlignment="1">
      <alignment/>
    </xf>
    <xf numFmtId="3" fontId="7" fillId="0" borderId="0" xfId="0" applyNumberFormat="1" applyFont="1" applyAlignment="1">
      <alignment/>
    </xf>
    <xf numFmtId="0" fontId="8" fillId="0" borderId="0" xfId="0" applyFont="1" applyBorder="1" applyAlignment="1">
      <alignment horizontal="centerContinuous"/>
    </xf>
    <xf numFmtId="37" fontId="6" fillId="0" borderId="0" xfId="0" applyNumberFormat="1" applyFont="1" applyBorder="1" applyAlignment="1">
      <alignment horizontal="right"/>
    </xf>
    <xf numFmtId="0" fontId="8" fillId="0" borderId="0" xfId="0" applyFont="1" applyFill="1" applyAlignment="1">
      <alignment/>
    </xf>
    <xf numFmtId="3" fontId="8" fillId="0" borderId="0" xfId="0" applyNumberFormat="1" applyFont="1" applyFill="1" applyAlignment="1">
      <alignment/>
    </xf>
    <xf numFmtId="37" fontId="8" fillId="0" borderId="0" xfId="0" applyNumberFormat="1" applyFont="1" applyFill="1" applyAlignment="1">
      <alignment/>
    </xf>
    <xf numFmtId="0" fontId="6" fillId="0" borderId="0" xfId="0" applyFont="1" applyFill="1" applyAlignment="1">
      <alignment/>
    </xf>
    <xf numFmtId="3" fontId="8" fillId="0" borderId="6" xfId="0" applyNumberFormat="1" applyFont="1" applyFill="1" applyBorder="1" applyAlignment="1">
      <alignment horizontal="center" vertical="center" wrapText="1"/>
    </xf>
    <xf numFmtId="37" fontId="8" fillId="0" borderId="6" xfId="0" applyNumberFormat="1" applyFont="1" applyFill="1" applyBorder="1" applyAlignment="1">
      <alignment horizontal="center" vertical="center" wrapText="1"/>
    </xf>
    <xf numFmtId="3" fontId="6" fillId="0" borderId="0" xfId="0" applyNumberFormat="1" applyFont="1" applyFill="1" applyAlignment="1">
      <alignment/>
    </xf>
    <xf numFmtId="37" fontId="6" fillId="0" borderId="0" xfId="0" applyNumberFormat="1" applyFont="1" applyFill="1" applyAlignment="1">
      <alignment/>
    </xf>
    <xf numFmtId="165" fontId="6" fillId="0" borderId="0" xfId="15" applyNumberFormat="1" applyFont="1" applyFill="1" applyAlignment="1">
      <alignment/>
    </xf>
    <xf numFmtId="43" fontId="6" fillId="0" borderId="0" xfId="15" applyFont="1" applyFill="1" applyAlignment="1">
      <alignment/>
    </xf>
    <xf numFmtId="0" fontId="8" fillId="0" borderId="0" xfId="0" applyFont="1" applyFill="1" applyBorder="1" applyAlignment="1">
      <alignment/>
    </xf>
    <xf numFmtId="37" fontId="8" fillId="0" borderId="5" xfId="0" applyNumberFormat="1" applyFont="1" applyFill="1" applyBorder="1" applyAlignment="1">
      <alignment/>
    </xf>
    <xf numFmtId="37" fontId="6" fillId="0" borderId="0" xfId="0" applyNumberFormat="1" applyFont="1" applyFill="1" applyBorder="1" applyAlignment="1">
      <alignment/>
    </xf>
    <xf numFmtId="0" fontId="6" fillId="0" borderId="0" xfId="0" applyFont="1" applyFill="1" applyBorder="1" applyAlignment="1">
      <alignment/>
    </xf>
    <xf numFmtId="165" fontId="6" fillId="0" borderId="0" xfId="0" applyNumberFormat="1" applyFont="1" applyFill="1" applyAlignment="1">
      <alignment/>
    </xf>
    <xf numFmtId="37" fontId="8" fillId="0" borderId="10" xfId="0" applyNumberFormat="1" applyFont="1" applyFill="1" applyBorder="1" applyAlignment="1">
      <alignment/>
    </xf>
    <xf numFmtId="3" fontId="8" fillId="0" borderId="5" xfId="0" applyNumberFormat="1" applyFont="1" applyFill="1" applyBorder="1" applyAlignment="1">
      <alignment/>
    </xf>
    <xf numFmtId="3" fontId="8" fillId="0" borderId="0" xfId="0" applyNumberFormat="1" applyFont="1" applyFill="1" applyAlignment="1">
      <alignment horizontal="center" vertical="center" wrapText="1"/>
    </xf>
    <xf numFmtId="37" fontId="8" fillId="0" borderId="0" xfId="0" applyNumberFormat="1" applyFont="1" applyFill="1" applyAlignment="1">
      <alignment horizontal="center" vertical="center" wrapText="1"/>
    </xf>
    <xf numFmtId="165" fontId="8" fillId="0" borderId="0" xfId="15" applyNumberFormat="1" applyFont="1" applyFill="1" applyAlignment="1">
      <alignment/>
    </xf>
    <xf numFmtId="43" fontId="8" fillId="0" borderId="0" xfId="15"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37" fontId="8" fillId="0" borderId="6" xfId="0" applyNumberFormat="1" applyFont="1" applyFill="1" applyBorder="1" applyAlignment="1">
      <alignment horizontal="center"/>
    </xf>
    <xf numFmtId="37" fontId="11" fillId="0" borderId="0" xfId="0" applyNumberFormat="1" applyFont="1" applyAlignment="1">
      <alignment horizontal="centerContinuous" wrapText="1"/>
    </xf>
    <xf numFmtId="0" fontId="11" fillId="0" borderId="0" xfId="0" applyFont="1" applyAlignment="1">
      <alignment horizontal="centerContinuous"/>
    </xf>
    <xf numFmtId="165" fontId="6" fillId="0" borderId="3" xfId="15" applyNumberFormat="1" applyFont="1" applyFill="1" applyBorder="1" applyAlignment="1">
      <alignment/>
    </xf>
    <xf numFmtId="165" fontId="8" fillId="0" borderId="3" xfId="15" applyNumberFormat="1" applyFont="1" applyFill="1" applyBorder="1" applyAlignment="1">
      <alignment/>
    </xf>
    <xf numFmtId="165" fontId="9" fillId="0" borderId="3" xfId="15" applyNumberFormat="1" applyFont="1" applyFill="1" applyBorder="1" applyAlignment="1">
      <alignment/>
    </xf>
    <xf numFmtId="37" fontId="11" fillId="0" borderId="0" xfId="0" applyNumberFormat="1" applyFont="1" applyAlignment="1">
      <alignment horizontal="center" vertical="center"/>
    </xf>
    <xf numFmtId="0" fontId="6" fillId="0" borderId="0" xfId="0" applyFont="1" applyAlignment="1">
      <alignment wrapText="1"/>
    </xf>
    <xf numFmtId="165" fontId="6" fillId="0" borderId="0" xfId="15" applyNumberFormat="1" applyFont="1" applyAlignment="1">
      <alignment horizontal="right"/>
    </xf>
    <xf numFmtId="0" fontId="6" fillId="0" borderId="0" xfId="0" applyFont="1" applyAlignment="1">
      <alignment horizontal="center"/>
    </xf>
    <xf numFmtId="0" fontId="6" fillId="0" borderId="0" xfId="0" applyFont="1" applyAlignment="1">
      <alignment horizontal="centerContinuous"/>
    </xf>
    <xf numFmtId="0" fontId="6" fillId="0" borderId="0" xfId="0" applyFont="1" applyBorder="1" applyAlignment="1">
      <alignment horizontal="center"/>
    </xf>
    <xf numFmtId="0" fontId="5" fillId="0" borderId="0" xfId="0" applyFont="1" applyAlignment="1">
      <alignment/>
    </xf>
    <xf numFmtId="0" fontId="8" fillId="0" borderId="11" xfId="0" applyFont="1" applyBorder="1" applyAlignment="1">
      <alignment horizontal="center" vertical="center"/>
    </xf>
    <xf numFmtId="37" fontId="8" fillId="0" borderId="12" xfId="0" applyNumberFormat="1" applyFont="1" applyBorder="1" applyAlignment="1">
      <alignment horizontal="center" vertical="center" wrapText="1"/>
    </xf>
    <xf numFmtId="37" fontId="8" fillId="0" borderId="13" xfId="0" applyNumberFormat="1" applyFont="1" applyBorder="1" applyAlignment="1">
      <alignment horizontal="center" vertical="center" wrapText="1"/>
    </xf>
    <xf numFmtId="37" fontId="8" fillId="0" borderId="14" xfId="0" applyNumberFormat="1" applyFont="1" applyBorder="1" applyAlignment="1">
      <alignment/>
    </xf>
    <xf numFmtId="0" fontId="6" fillId="0" borderId="2" xfId="0" applyFont="1" applyBorder="1" applyAlignment="1">
      <alignment wrapText="1"/>
    </xf>
    <xf numFmtId="165" fontId="6" fillId="0" borderId="0" xfId="15" applyNumberFormat="1" applyFont="1" applyBorder="1" applyAlignment="1">
      <alignment/>
    </xf>
    <xf numFmtId="37" fontId="6" fillId="0" borderId="14" xfId="0" applyNumberFormat="1" applyFont="1" applyBorder="1" applyAlignment="1">
      <alignment/>
    </xf>
    <xf numFmtId="165" fontId="6" fillId="0" borderId="14" xfId="15" applyNumberFormat="1" applyFont="1" applyBorder="1" applyAlignment="1">
      <alignment/>
    </xf>
    <xf numFmtId="37" fontId="9" fillId="0" borderId="0" xfId="0" applyNumberFormat="1" applyFont="1" applyBorder="1" applyAlignment="1">
      <alignment/>
    </xf>
    <xf numFmtId="0" fontId="6" fillId="0" borderId="2" xfId="0" applyFont="1" applyBorder="1" applyAlignment="1">
      <alignment vertical="center" wrapText="1"/>
    </xf>
    <xf numFmtId="37" fontId="6" fillId="0" borderId="0" xfId="0" applyNumberFormat="1" applyFont="1" applyBorder="1" applyAlignment="1">
      <alignment vertical="center"/>
    </xf>
    <xf numFmtId="37" fontId="6" fillId="0" borderId="14" xfId="0" applyNumberFormat="1" applyFont="1" applyBorder="1" applyAlignment="1">
      <alignment vertical="center"/>
    </xf>
    <xf numFmtId="43" fontId="9" fillId="0" borderId="0" xfId="15" applyFont="1" applyBorder="1" applyAlignment="1">
      <alignment/>
    </xf>
    <xf numFmtId="165" fontId="9" fillId="0" borderId="0" xfId="15" applyNumberFormat="1" applyFont="1" applyBorder="1" applyAlignment="1">
      <alignment/>
    </xf>
    <xf numFmtId="37" fontId="9" fillId="0" borderId="0" xfId="0" applyNumberFormat="1" applyFont="1" applyFill="1" applyBorder="1" applyAlignment="1">
      <alignment/>
    </xf>
    <xf numFmtId="165" fontId="8" fillId="0" borderId="0" xfId="15" applyNumberFormat="1" applyFont="1" applyAlignment="1">
      <alignment/>
    </xf>
    <xf numFmtId="0" fontId="6" fillId="0" borderId="0" xfId="0" applyFont="1" applyFill="1" applyAlignment="1">
      <alignment/>
    </xf>
    <xf numFmtId="3" fontId="5" fillId="0" borderId="0" xfId="0" applyNumberFormat="1" applyFont="1" applyAlignment="1">
      <alignment horizontal="centerContinuous"/>
    </xf>
    <xf numFmtId="37" fontId="5" fillId="0" borderId="0" xfId="0" applyNumberFormat="1" applyFont="1" applyAlignment="1">
      <alignment horizontal="centerContinuous"/>
    </xf>
    <xf numFmtId="49" fontId="6" fillId="0" borderId="0" xfId="0" applyNumberFormat="1" applyFont="1" applyAlignment="1">
      <alignment horizontal="centerContinuous"/>
    </xf>
    <xf numFmtId="165" fontId="8" fillId="0" borderId="0" xfId="0" applyNumberFormat="1" applyFont="1" applyAlignment="1">
      <alignment/>
    </xf>
    <xf numFmtId="0" fontId="11" fillId="0" borderId="0" xfId="0" applyFont="1" applyBorder="1" applyAlignment="1">
      <alignment/>
    </xf>
    <xf numFmtId="49" fontId="11" fillId="0" borderId="0" xfId="0" applyNumberFormat="1" applyFont="1" applyAlignment="1">
      <alignment horizontal="center"/>
    </xf>
    <xf numFmtId="165" fontId="11" fillId="0" borderId="0" xfId="15" applyNumberFormat="1" applyFont="1" applyAlignment="1">
      <alignment horizontal="centerContinuous"/>
    </xf>
    <xf numFmtId="49" fontId="5" fillId="0" borderId="0" xfId="0" applyNumberFormat="1" applyFont="1" applyAlignment="1">
      <alignment horizontal="centerContinuous"/>
    </xf>
    <xf numFmtId="165" fontId="5" fillId="0" borderId="0" xfId="15" applyNumberFormat="1" applyFont="1" applyAlignment="1">
      <alignment horizontal="centerContinuous"/>
    </xf>
    <xf numFmtId="165" fontId="9" fillId="0" borderId="0" xfId="15" applyNumberFormat="1" applyFont="1" applyAlignment="1">
      <alignment horizontal="centerContinuous"/>
    </xf>
    <xf numFmtId="0" fontId="6" fillId="0" borderId="0" xfId="0" applyNumberFormat="1" applyFont="1" applyAlignment="1">
      <alignment wrapText="1"/>
    </xf>
    <xf numFmtId="4" fontId="9" fillId="0" borderId="0" xfId="0" applyNumberFormat="1" applyFont="1" applyAlignment="1">
      <alignment/>
    </xf>
    <xf numFmtId="0" fontId="9" fillId="0" borderId="2" xfId="0" applyFont="1" applyBorder="1" applyAlignment="1">
      <alignment wrapText="1"/>
    </xf>
    <xf numFmtId="43" fontId="9" fillId="0" borderId="14" xfId="15" applyFont="1" applyBorder="1" applyAlignment="1">
      <alignment/>
    </xf>
    <xf numFmtId="37" fontId="9" fillId="0" borderId="14" xfId="0" applyNumberFormat="1" applyFont="1" applyBorder="1" applyAlignment="1">
      <alignment/>
    </xf>
    <xf numFmtId="0" fontId="16" fillId="0" borderId="0" xfId="0" applyFont="1" applyAlignment="1">
      <alignment horizontal="centerContinuous"/>
    </xf>
    <xf numFmtId="3" fontId="16" fillId="0" borderId="0" xfId="0" applyNumberFormat="1" applyFont="1" applyAlignment="1">
      <alignment horizontal="centerContinuous"/>
    </xf>
    <xf numFmtId="0" fontId="17" fillId="0" borderId="0" xfId="0" applyFont="1" applyAlignment="1">
      <alignment horizontal="centerContinuous"/>
    </xf>
    <xf numFmtId="0" fontId="16" fillId="0" borderId="0" xfId="0" applyFont="1" applyAlignment="1">
      <alignment/>
    </xf>
    <xf numFmtId="0" fontId="17" fillId="0" borderId="0" xfId="0" applyFont="1" applyAlignment="1">
      <alignment/>
    </xf>
    <xf numFmtId="3" fontId="17" fillId="0" borderId="0" xfId="0" applyNumberFormat="1" applyFont="1" applyAlignment="1">
      <alignment/>
    </xf>
    <xf numFmtId="3" fontId="16" fillId="0" borderId="0" xfId="0" applyNumberFormat="1" applyFont="1" applyAlignment="1">
      <alignment horizontal="right"/>
    </xf>
    <xf numFmtId="3" fontId="16" fillId="0" borderId="0" xfId="0" applyNumberFormat="1" applyFont="1" applyAlignment="1">
      <alignment/>
    </xf>
    <xf numFmtId="0" fontId="0" fillId="0" borderId="0" xfId="0" applyAlignment="1">
      <alignment/>
    </xf>
    <xf numFmtId="165" fontId="6" fillId="0" borderId="0" xfId="15" applyNumberFormat="1" applyFont="1" applyAlignment="1">
      <alignment horizontal="center"/>
    </xf>
    <xf numFmtId="0" fontId="8" fillId="0" borderId="1" xfId="0" applyFont="1" applyBorder="1" applyAlignment="1">
      <alignment horizontal="centerContinuous" vertical="center" wrapText="1"/>
    </xf>
    <xf numFmtId="165" fontId="6" fillId="0" borderId="0" xfId="15" applyNumberFormat="1" applyFont="1" applyBorder="1" applyAlignment="1">
      <alignment horizontal="center"/>
    </xf>
    <xf numFmtId="0" fontId="6" fillId="0" borderId="0" xfId="0" applyFont="1" applyAlignment="1">
      <alignment horizontal="centerContinuous" vertical="center" wrapText="1"/>
    </xf>
    <xf numFmtId="0" fontId="19" fillId="0" borderId="3" xfId="0" applyFont="1" applyBorder="1" applyAlignment="1">
      <alignment/>
    </xf>
    <xf numFmtId="0" fontId="19" fillId="0" borderId="3" xfId="0" applyFont="1" applyBorder="1" applyAlignment="1">
      <alignment horizontal="center"/>
    </xf>
    <xf numFmtId="165" fontId="19" fillId="0" borderId="3" xfId="15" applyNumberFormat="1" applyFont="1" applyBorder="1" applyAlignment="1">
      <alignment/>
    </xf>
    <xf numFmtId="0" fontId="20" fillId="0" borderId="3" xfId="0" applyFont="1" applyBorder="1" applyAlignment="1">
      <alignment/>
    </xf>
    <xf numFmtId="0" fontId="20" fillId="0" borderId="3" xfId="0" applyFont="1" applyBorder="1" applyAlignment="1">
      <alignment horizontal="center"/>
    </xf>
    <xf numFmtId="165" fontId="20" fillId="0" borderId="3" xfId="15" applyNumberFormat="1" applyFont="1" applyBorder="1" applyAlignment="1">
      <alignment/>
    </xf>
    <xf numFmtId="0" fontId="21" fillId="0" borderId="3" xfId="0" applyFont="1" applyBorder="1" applyAlignment="1">
      <alignment/>
    </xf>
    <xf numFmtId="0" fontId="21" fillId="0" borderId="3" xfId="0" applyFont="1" applyBorder="1" applyAlignment="1">
      <alignment horizontal="center"/>
    </xf>
    <xf numFmtId="165" fontId="21" fillId="0" borderId="3" xfId="15" applyNumberFormat="1" applyFont="1" applyBorder="1" applyAlignment="1">
      <alignment/>
    </xf>
    <xf numFmtId="0" fontId="11" fillId="0" borderId="3" xfId="0" applyFont="1" applyBorder="1" applyAlignment="1">
      <alignment horizontal="center"/>
    </xf>
    <xf numFmtId="0" fontId="19" fillId="0" borderId="1" xfId="0" applyFont="1" applyBorder="1" applyAlignment="1">
      <alignment vertical="center"/>
    </xf>
    <xf numFmtId="0" fontId="19" fillId="0" borderId="1" xfId="0" applyFont="1" applyBorder="1" applyAlignment="1">
      <alignment horizontal="center" vertical="center"/>
    </xf>
    <xf numFmtId="0" fontId="8" fillId="0" borderId="1" xfId="0" applyFont="1" applyBorder="1" applyAlignment="1">
      <alignment horizontal="center" vertical="center"/>
    </xf>
    <xf numFmtId="0" fontId="19" fillId="0" borderId="7" xfId="0" applyFont="1" applyBorder="1" applyAlignment="1">
      <alignment vertical="center"/>
    </xf>
    <xf numFmtId="0" fontId="19" fillId="0" borderId="7" xfId="0" applyFont="1" applyBorder="1" applyAlignment="1">
      <alignment horizontal="center" vertical="center"/>
    </xf>
    <xf numFmtId="0" fontId="8" fillId="0" borderId="7" xfId="0"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8" fillId="0" borderId="0" xfId="0" applyFont="1" applyBorder="1" applyAlignment="1">
      <alignment horizontal="center" vertical="center"/>
    </xf>
    <xf numFmtId="165" fontId="19" fillId="0" borderId="0" xfId="15" applyNumberFormat="1" applyFont="1" applyBorder="1" applyAlignment="1">
      <alignment vertical="center"/>
    </xf>
    <xf numFmtId="0" fontId="21" fillId="0" borderId="4" xfId="0" applyFont="1" applyBorder="1" applyAlignment="1">
      <alignment/>
    </xf>
    <xf numFmtId="165" fontId="21" fillId="0" borderId="4" xfId="15" applyNumberFormat="1" applyFont="1" applyBorder="1" applyAlignment="1">
      <alignment/>
    </xf>
    <xf numFmtId="0" fontId="19" fillId="0" borderId="0" xfId="0" applyFont="1" applyFill="1" applyBorder="1" applyAlignment="1">
      <alignment horizontal="center"/>
    </xf>
    <xf numFmtId="0" fontId="6" fillId="0" borderId="6" xfId="0" applyFont="1" applyBorder="1" applyAlignment="1">
      <alignment/>
    </xf>
    <xf numFmtId="0" fontId="6" fillId="0" borderId="6" xfId="0" applyFont="1" applyBorder="1" applyAlignment="1">
      <alignment horizontal="center"/>
    </xf>
    <xf numFmtId="165" fontId="6" fillId="0" borderId="6" xfId="15" applyNumberFormat="1" applyFont="1" applyBorder="1" applyAlignment="1">
      <alignment/>
    </xf>
    <xf numFmtId="0" fontId="6" fillId="0" borderId="7" xfId="0" applyFont="1" applyBorder="1" applyAlignment="1">
      <alignment/>
    </xf>
    <xf numFmtId="0" fontId="6" fillId="0" borderId="7" xfId="0" applyFont="1" applyBorder="1" applyAlignment="1">
      <alignment horizontal="center"/>
    </xf>
    <xf numFmtId="0" fontId="5" fillId="0" borderId="7" xfId="0" applyFont="1" applyBorder="1" applyAlignment="1">
      <alignment horizontal="centerContinuous"/>
    </xf>
    <xf numFmtId="0" fontId="6" fillId="0" borderId="7" xfId="0" applyFont="1" applyBorder="1" applyAlignment="1">
      <alignment horizontal="centerContinuous"/>
    </xf>
    <xf numFmtId="49" fontId="6" fillId="0" borderId="7" xfId="0" applyNumberFormat="1" applyFont="1" applyBorder="1" applyAlignment="1">
      <alignment horizontal="centerContinuous"/>
    </xf>
    <xf numFmtId="165" fontId="6" fillId="0" borderId="7" xfId="15" applyNumberFormat="1" applyFont="1" applyBorder="1" applyAlignment="1">
      <alignment horizontal="centerContinuous"/>
    </xf>
    <xf numFmtId="0" fontId="21" fillId="0" borderId="6" xfId="0" applyFont="1" applyBorder="1" applyAlignment="1">
      <alignment vertical="center"/>
    </xf>
    <xf numFmtId="0" fontId="19" fillId="0" borderId="6" xfId="0" applyFont="1" applyBorder="1" applyAlignment="1">
      <alignment horizontal="center" vertical="center"/>
    </xf>
    <xf numFmtId="0" fontId="8" fillId="0" borderId="6" xfId="0" applyFont="1" applyBorder="1" applyAlignment="1">
      <alignment horizontal="center" vertical="center"/>
    </xf>
    <xf numFmtId="165" fontId="19" fillId="0" borderId="6" xfId="15" applyNumberFormat="1" applyFont="1" applyBorder="1" applyAlignment="1">
      <alignment vertical="center"/>
    </xf>
    <xf numFmtId="165" fontId="21" fillId="0" borderId="6" xfId="15" applyNumberFormat="1" applyFont="1" applyBorder="1" applyAlignment="1">
      <alignment vertical="center"/>
    </xf>
    <xf numFmtId="0" fontId="19" fillId="0" borderId="6" xfId="0" applyFont="1" applyBorder="1" applyAlignment="1">
      <alignment vertical="center"/>
    </xf>
    <xf numFmtId="165" fontId="8" fillId="0" borderId="4" xfId="15" applyNumberFormat="1" applyFont="1" applyBorder="1" applyAlignment="1">
      <alignment horizontal="center" vertical="center"/>
    </xf>
    <xf numFmtId="0" fontId="19" fillId="0" borderId="15" xfId="0" applyFont="1" applyBorder="1" applyAlignment="1">
      <alignment/>
    </xf>
    <xf numFmtId="165" fontId="19" fillId="0" borderId="15" xfId="15" applyNumberFormat="1" applyFont="1" applyBorder="1" applyAlignment="1">
      <alignment/>
    </xf>
    <xf numFmtId="0" fontId="19" fillId="0" borderId="15" xfId="0" applyFont="1" applyBorder="1" applyAlignment="1">
      <alignment horizontal="center"/>
    </xf>
    <xf numFmtId="0" fontId="21" fillId="0" borderId="4" xfId="0" applyFont="1" applyBorder="1" applyAlignment="1">
      <alignment horizontal="center"/>
    </xf>
    <xf numFmtId="165" fontId="19" fillId="0" borderId="16" xfId="15" applyNumberFormat="1" applyFont="1" applyBorder="1" applyAlignment="1">
      <alignment vertical="center"/>
    </xf>
    <xf numFmtId="0" fontId="5" fillId="0" borderId="7" xfId="0" applyFont="1" applyFill="1" applyBorder="1" applyAlignment="1">
      <alignment horizontal="centerContinuous"/>
    </xf>
    <xf numFmtId="165" fontId="5" fillId="0" borderId="7" xfId="15" applyNumberFormat="1" applyFont="1" applyBorder="1" applyAlignment="1">
      <alignment horizontal="centerContinuous"/>
    </xf>
    <xf numFmtId="0" fontId="9" fillId="0" borderId="0" xfId="0" applyFont="1" applyAlignment="1">
      <alignment horizontal="center"/>
    </xf>
    <xf numFmtId="165" fontId="11" fillId="0" borderId="0" xfId="15" applyNumberFormat="1" applyFont="1" applyAlignment="1">
      <alignment/>
    </xf>
    <xf numFmtId="165" fontId="9" fillId="0" borderId="0" xfId="15" applyNumberFormat="1" applyFont="1" applyAlignment="1">
      <alignment/>
    </xf>
    <xf numFmtId="0" fontId="12" fillId="0" borderId="0" xfId="0" applyFont="1" applyFill="1" applyBorder="1" applyAlignment="1">
      <alignment horizontal="centerContinuous"/>
    </xf>
    <xf numFmtId="0" fontId="8" fillId="0" borderId="0" xfId="0" applyFont="1" applyAlignment="1">
      <alignment wrapText="1"/>
    </xf>
    <xf numFmtId="0" fontId="8" fillId="0" borderId="17" xfId="0" applyFont="1" applyBorder="1" applyAlignment="1">
      <alignment/>
    </xf>
    <xf numFmtId="0" fontId="6" fillId="0" borderId="17" xfId="0" applyFont="1" applyBorder="1" applyAlignment="1">
      <alignment/>
    </xf>
    <xf numFmtId="43" fontId="21" fillId="0" borderId="3" xfId="15" applyNumberFormat="1" applyFont="1" applyBorder="1" applyAlignment="1">
      <alignment/>
    </xf>
    <xf numFmtId="37" fontId="8" fillId="0" borderId="0" xfId="0" applyNumberFormat="1" applyFont="1" applyBorder="1" applyAlignment="1">
      <alignment horizontal="center"/>
    </xf>
    <xf numFmtId="165" fontId="6" fillId="0" borderId="0" xfId="15" applyNumberFormat="1" applyFont="1" applyBorder="1" applyAlignment="1">
      <alignment/>
    </xf>
    <xf numFmtId="0" fontId="6" fillId="0" borderId="17" xfId="0" applyFont="1" applyFill="1" applyBorder="1" applyAlignment="1">
      <alignment/>
    </xf>
    <xf numFmtId="37" fontId="6" fillId="0" borderId="17" xfId="0" applyNumberFormat="1" applyFont="1" applyFill="1" applyBorder="1" applyAlignment="1">
      <alignment/>
    </xf>
    <xf numFmtId="3" fontId="8" fillId="0" borderId="0" xfId="0" applyNumberFormat="1" applyFont="1" applyFill="1" applyBorder="1" applyAlignment="1">
      <alignment/>
    </xf>
    <xf numFmtId="37" fontId="6" fillId="0" borderId="6" xfId="0" applyNumberFormat="1" applyFont="1" applyBorder="1" applyAlignment="1">
      <alignment/>
    </xf>
    <xf numFmtId="0" fontId="8" fillId="0" borderId="18" xfId="0" applyFont="1" applyBorder="1" applyAlignment="1">
      <alignment vertical="center" wrapText="1"/>
    </xf>
    <xf numFmtId="37" fontId="8" fillId="0" borderId="19" xfId="0" applyNumberFormat="1" applyFont="1" applyBorder="1" applyAlignment="1">
      <alignment vertical="center"/>
    </xf>
    <xf numFmtId="37" fontId="8" fillId="0" borderId="20" xfId="0" applyNumberFormat="1" applyFont="1" applyBorder="1" applyAlignment="1">
      <alignment vertical="center"/>
    </xf>
    <xf numFmtId="0" fontId="8" fillId="0" borderId="18" xfId="0" applyFont="1" applyBorder="1" applyAlignment="1">
      <alignment vertical="center"/>
    </xf>
    <xf numFmtId="43" fontId="8" fillId="0" borderId="19" xfId="15" applyFont="1" applyBorder="1" applyAlignment="1">
      <alignment vertical="center"/>
    </xf>
    <xf numFmtId="37" fontId="8" fillId="0" borderId="19" xfId="0" applyNumberFormat="1" applyFont="1" applyBorder="1" applyAlignment="1">
      <alignment horizontal="center"/>
    </xf>
    <xf numFmtId="0" fontId="6" fillId="0" borderId="21" xfId="0" applyFont="1" applyBorder="1" applyAlignment="1">
      <alignment/>
    </xf>
    <xf numFmtId="49" fontId="6" fillId="0" borderId="21" xfId="0" applyNumberFormat="1" applyFont="1" applyBorder="1" applyAlignment="1">
      <alignment horizontal="center"/>
    </xf>
    <xf numFmtId="165" fontId="6" fillId="0" borderId="21" xfId="15" applyNumberFormat="1" applyFont="1" applyBorder="1" applyAlignment="1">
      <alignment/>
    </xf>
    <xf numFmtId="0" fontId="5" fillId="0" borderId="21" xfId="0" applyFont="1" applyBorder="1" applyAlignment="1">
      <alignment horizontal="centerContinuous"/>
    </xf>
    <xf numFmtId="3" fontId="5" fillId="0" borderId="21" xfId="0" applyNumberFormat="1" applyFont="1" applyBorder="1" applyAlignment="1">
      <alignment horizontal="centerContinuous"/>
    </xf>
    <xf numFmtId="37" fontId="5" fillId="0" borderId="21" xfId="0" applyNumberFormat="1" applyFont="1" applyBorder="1" applyAlignment="1">
      <alignment horizontal="centerContinuous"/>
    </xf>
    <xf numFmtId="0" fontId="6" fillId="0" borderId="21" xfId="0" applyFont="1" applyBorder="1" applyAlignment="1">
      <alignment horizontal="centerContinuous"/>
    </xf>
    <xf numFmtId="43" fontId="8" fillId="0" borderId="0" xfId="15" applyFont="1" applyBorder="1" applyAlignment="1">
      <alignment/>
    </xf>
    <xf numFmtId="3" fontId="6" fillId="0" borderId="0" xfId="0" applyNumberFormat="1" applyFont="1" applyBorder="1" applyAlignment="1">
      <alignment/>
    </xf>
    <xf numFmtId="3" fontId="8" fillId="0" borderId="6" xfId="0" applyNumberFormat="1" applyFont="1" applyBorder="1" applyAlignment="1">
      <alignment horizontal="center"/>
    </xf>
    <xf numFmtId="0" fontId="5" fillId="0" borderId="21" xfId="0" applyFont="1" applyBorder="1" applyAlignment="1">
      <alignment/>
    </xf>
    <xf numFmtId="0" fontId="8" fillId="0" borderId="15" xfId="0" applyFont="1" applyBorder="1" applyAlignment="1">
      <alignment horizontal="center"/>
    </xf>
    <xf numFmtId="37" fontId="6" fillId="0" borderId="7" xfId="0" applyNumberFormat="1" applyFont="1" applyBorder="1" applyAlignment="1">
      <alignment/>
    </xf>
    <xf numFmtId="39" fontId="9" fillId="0" borderId="0" xfId="0" applyNumberFormat="1" applyFont="1" applyAlignment="1">
      <alignment/>
    </xf>
    <xf numFmtId="37" fontId="8" fillId="0" borderId="21" xfId="0" applyNumberFormat="1" applyFont="1" applyBorder="1" applyAlignment="1">
      <alignment/>
    </xf>
    <xf numFmtId="37" fontId="6" fillId="0" borderId="21" xfId="0" applyNumberFormat="1" applyFont="1" applyBorder="1" applyAlignment="1">
      <alignment/>
    </xf>
    <xf numFmtId="0" fontId="10" fillId="0" borderId="21" xfId="0" applyFont="1" applyBorder="1" applyAlignment="1">
      <alignment/>
    </xf>
    <xf numFmtId="0" fontId="8" fillId="0" borderId="15" xfId="0" applyFont="1" applyBorder="1" applyAlignment="1">
      <alignment horizontal="center" vertical="center" wrapText="1"/>
    </xf>
    <xf numFmtId="0" fontId="6" fillId="0" borderId="4" xfId="0" applyFont="1" applyBorder="1" applyAlignment="1">
      <alignment horizontal="center" vertical="center" wrapText="1"/>
    </xf>
    <xf numFmtId="165" fontId="8" fillId="0" borderId="11" xfId="15" applyNumberFormat="1" applyFont="1" applyBorder="1" applyAlignment="1">
      <alignment horizontal="center" vertical="center" wrapText="1"/>
    </xf>
    <xf numFmtId="165" fontId="8" fillId="0" borderId="13" xfId="15" applyNumberFormat="1" applyFont="1" applyBorder="1" applyAlignment="1">
      <alignment horizontal="center" vertical="center" wrapText="1"/>
    </xf>
    <xf numFmtId="165" fontId="8" fillId="0" borderId="15" xfId="15" applyNumberFormat="1" applyFont="1" applyBorder="1" applyAlignment="1">
      <alignment horizontal="center" vertical="center" wrapText="1"/>
    </xf>
    <xf numFmtId="165" fontId="6" fillId="0" borderId="4" xfId="15" applyNumberFormat="1" applyFont="1" applyBorder="1" applyAlignment="1">
      <alignment vertical="center" wrapText="1"/>
    </xf>
    <xf numFmtId="0" fontId="8"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49" fontId="8" fillId="0" borderId="15" xfId="0" applyNumberFormat="1" applyFont="1" applyBorder="1" applyAlignment="1">
      <alignment horizontal="center" vertical="center" wrapText="1"/>
    </xf>
    <xf numFmtId="0" fontId="0" fillId="0" borderId="4" xfId="0" applyBorder="1" applyAlignment="1">
      <alignment horizontal="center" vertical="center" wrapText="1"/>
    </xf>
    <xf numFmtId="0" fontId="6" fillId="0" borderId="0" xfId="0" applyFont="1" applyAlignment="1">
      <alignment wrapText="1"/>
    </xf>
    <xf numFmtId="0" fontId="0" fillId="0" borderId="0" xfId="0" applyFont="1" applyAlignment="1">
      <alignment wrapText="1"/>
    </xf>
    <xf numFmtId="0" fontId="6" fillId="0" borderId="0" xfId="0" applyFont="1" applyFill="1" applyAlignment="1">
      <alignment wrapText="1"/>
    </xf>
    <xf numFmtId="0" fontId="6" fillId="0" borderId="0" xfId="0" applyNumberFormat="1" applyFont="1" applyAlignment="1">
      <alignment wrapText="1"/>
    </xf>
    <xf numFmtId="0" fontId="8" fillId="0" borderId="0" xfId="0" applyFont="1" applyAlignment="1">
      <alignment wrapText="1"/>
    </xf>
    <xf numFmtId="0" fontId="8" fillId="0" borderId="6" xfId="0" applyFont="1" applyBorder="1" applyAlignment="1">
      <alignment horizontal="center" wrapText="1"/>
    </xf>
    <xf numFmtId="0" fontId="8" fillId="0" borderId="0" xfId="0" applyNumberFormat="1" applyFont="1" applyAlignment="1">
      <alignment wrapText="1"/>
    </xf>
    <xf numFmtId="3" fontId="6" fillId="0" borderId="0" xfId="0" applyNumberFormat="1" applyFont="1" applyAlignment="1">
      <alignment wrapText="1"/>
    </xf>
    <xf numFmtId="3" fontId="18" fillId="0" borderId="0" xfId="0" applyNumberFormat="1" applyFont="1" applyAlignment="1">
      <alignment horizontal="right"/>
    </xf>
    <xf numFmtId="0" fontId="1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75"/>
  <sheetViews>
    <sheetView workbookViewId="0" topLeftCell="A1">
      <pane xSplit="1" ySplit="6" topLeftCell="B10" activePane="bottomRight" state="frozen"/>
      <selection pane="topLeft" activeCell="A1" sqref="A1"/>
      <selection pane="topRight" activeCell="B1" sqref="B1"/>
      <selection pane="bottomLeft" activeCell="A7" sqref="A7"/>
      <selection pane="bottomRight" activeCell="A17" sqref="A17"/>
    </sheetView>
  </sheetViews>
  <sheetFormatPr defaultColWidth="9.140625" defaultRowHeight="12.75"/>
  <cols>
    <col min="1" max="1" width="40.00390625" style="0" customWidth="1"/>
    <col min="2" max="2" width="6.28125" style="0" customWidth="1"/>
    <col min="4" max="5" width="12.57421875" style="0" bestFit="1" customWidth="1"/>
  </cols>
  <sheetData>
    <row r="1" spans="1:5" s="1" customFormat="1" ht="12.75">
      <c r="A1" s="91" t="s">
        <v>308</v>
      </c>
      <c r="E1" s="1" t="s">
        <v>309</v>
      </c>
    </row>
    <row r="2" s="1" customFormat="1" ht="12.75">
      <c r="A2" s="1" t="s">
        <v>310</v>
      </c>
    </row>
    <row r="3" s="1" customFormat="1" ht="12.75">
      <c r="A3" s="1" t="s">
        <v>311</v>
      </c>
    </row>
    <row r="4" s="1" customFormat="1" ht="12.75"/>
    <row r="5" s="1" customFormat="1" ht="12.75">
      <c r="E5" s="1" t="s">
        <v>312</v>
      </c>
    </row>
    <row r="6" spans="1:5" s="4" customFormat="1" ht="12.75">
      <c r="A6" s="4" t="s">
        <v>313</v>
      </c>
      <c r="B6" s="4" t="s">
        <v>314</v>
      </c>
      <c r="C6" s="4" t="s">
        <v>315</v>
      </c>
      <c r="D6" s="4" t="s">
        <v>316</v>
      </c>
      <c r="E6" s="4" t="s">
        <v>317</v>
      </c>
    </row>
    <row r="7" spans="1:5" s="4" customFormat="1" ht="12.75">
      <c r="A7" s="4" t="s">
        <v>318</v>
      </c>
      <c r="B7" s="4">
        <v>100</v>
      </c>
      <c r="D7" s="92">
        <v>68921421317</v>
      </c>
      <c r="E7" s="92">
        <v>63921390903</v>
      </c>
    </row>
    <row r="8" spans="1:5" s="1" customFormat="1" ht="12.75">
      <c r="A8" s="1" t="s">
        <v>319</v>
      </c>
      <c r="B8" s="1">
        <v>110</v>
      </c>
      <c r="D8" s="89">
        <v>5522340680</v>
      </c>
      <c r="E8" s="89">
        <v>6297439656</v>
      </c>
    </row>
    <row r="9" spans="1:5" s="1" customFormat="1" ht="12.75">
      <c r="A9" s="1" t="s">
        <v>320</v>
      </c>
      <c r="B9" s="1">
        <v>111</v>
      </c>
      <c r="C9" s="1" t="s">
        <v>24</v>
      </c>
      <c r="D9" s="89">
        <v>5522340680</v>
      </c>
      <c r="E9" s="89">
        <v>6297439656</v>
      </c>
    </row>
    <row r="10" spans="1:5" s="4" customFormat="1" ht="12" customHeight="1">
      <c r="A10" s="4" t="s">
        <v>321</v>
      </c>
      <c r="B10" s="4">
        <v>120</v>
      </c>
      <c r="D10" s="4" t="s">
        <v>322</v>
      </c>
      <c r="E10" s="4" t="s">
        <v>322</v>
      </c>
    </row>
    <row r="11" spans="1:5" s="4" customFormat="1" ht="12.75">
      <c r="A11" s="4" t="s">
        <v>323</v>
      </c>
      <c r="B11" s="4">
        <v>130</v>
      </c>
      <c r="D11" s="92">
        <v>23757509616</v>
      </c>
      <c r="E11" s="92">
        <v>20262174057</v>
      </c>
    </row>
    <row r="12" spans="1:5" s="1" customFormat="1" ht="12.75">
      <c r="A12" s="1" t="s">
        <v>324</v>
      </c>
      <c r="B12" s="1">
        <v>131</v>
      </c>
      <c r="D12" s="89">
        <v>18951666228</v>
      </c>
      <c r="E12" s="89">
        <v>17928461052</v>
      </c>
    </row>
    <row r="13" spans="1:5" s="1" customFormat="1" ht="12.75">
      <c r="A13" s="1" t="s">
        <v>325</v>
      </c>
      <c r="B13" s="1">
        <v>132</v>
      </c>
      <c r="D13" s="89">
        <v>4488915822</v>
      </c>
      <c r="E13" s="89">
        <v>2103113430</v>
      </c>
    </row>
    <row r="14" spans="1:5" s="1" customFormat="1" ht="12.75">
      <c r="A14" s="1" t="s">
        <v>326</v>
      </c>
      <c r="B14" s="1">
        <v>135</v>
      </c>
      <c r="C14" s="1" t="s">
        <v>25</v>
      </c>
      <c r="D14" s="89">
        <v>316927566</v>
      </c>
      <c r="E14" s="89">
        <v>230599575</v>
      </c>
    </row>
    <row r="15" spans="1:5" s="1" customFormat="1" ht="12.75">
      <c r="A15" s="1" t="s">
        <v>327</v>
      </c>
      <c r="B15" s="1">
        <v>140</v>
      </c>
      <c r="D15" s="89">
        <v>38371604115</v>
      </c>
      <c r="E15" s="89">
        <v>36556049190</v>
      </c>
    </row>
    <row r="16" spans="1:5" s="1" customFormat="1" ht="12.75">
      <c r="A16" s="1" t="s">
        <v>328</v>
      </c>
      <c r="B16" s="1">
        <v>141</v>
      </c>
      <c r="C16" s="1" t="s">
        <v>26</v>
      </c>
      <c r="D16" s="89">
        <v>38371604115</v>
      </c>
      <c r="E16" s="89">
        <v>36556049190</v>
      </c>
    </row>
    <row r="17" spans="1:5" s="1" customFormat="1" ht="12.75">
      <c r="A17" s="1" t="s">
        <v>329</v>
      </c>
      <c r="B17" s="1">
        <v>150</v>
      </c>
      <c r="D17" s="89">
        <v>1269966906</v>
      </c>
      <c r="E17" s="89">
        <v>805728000</v>
      </c>
    </row>
    <row r="18" spans="1:5" s="1" customFormat="1" ht="12.75">
      <c r="A18" s="1" t="s">
        <v>330</v>
      </c>
      <c r="B18" s="1">
        <v>151</v>
      </c>
      <c r="D18" s="89">
        <v>654191549</v>
      </c>
      <c r="E18" s="89">
        <v>325895000</v>
      </c>
    </row>
    <row r="19" spans="1:5" s="1" customFormat="1" ht="12.75">
      <c r="A19" s="1" t="s">
        <v>331</v>
      </c>
      <c r="B19" s="1">
        <v>152</v>
      </c>
      <c r="D19" s="89">
        <v>167069837</v>
      </c>
      <c r="E19" s="1" t="s">
        <v>322</v>
      </c>
    </row>
    <row r="20" spans="1:5" s="1" customFormat="1" ht="12.75">
      <c r="A20" s="1" t="s">
        <v>332</v>
      </c>
      <c r="B20" s="1">
        <v>158</v>
      </c>
      <c r="D20" s="89">
        <v>448705520</v>
      </c>
      <c r="E20" s="89">
        <v>479833000</v>
      </c>
    </row>
    <row r="21" spans="1:5" s="1" customFormat="1" ht="12.75">
      <c r="A21" s="1" t="s">
        <v>333</v>
      </c>
      <c r="B21" s="1">
        <v>200</v>
      </c>
      <c r="D21" s="89">
        <v>35377714968</v>
      </c>
      <c r="E21" s="89">
        <v>39435206143</v>
      </c>
    </row>
    <row r="22" spans="1:5" s="1" customFormat="1" ht="12.75">
      <c r="A22" s="1" t="s">
        <v>334</v>
      </c>
      <c r="B22" s="1">
        <v>210</v>
      </c>
      <c r="D22" s="1" t="s">
        <v>322</v>
      </c>
      <c r="E22" s="1" t="s">
        <v>322</v>
      </c>
    </row>
    <row r="23" spans="1:5" s="1" customFormat="1" ht="12.75">
      <c r="A23" s="1" t="s">
        <v>335</v>
      </c>
      <c r="B23" s="1">
        <v>220</v>
      </c>
      <c r="D23" s="89">
        <v>35302714968</v>
      </c>
      <c r="E23" s="89">
        <v>39360206143</v>
      </c>
    </row>
    <row r="24" spans="1:5" s="1" customFormat="1" ht="12.75">
      <c r="A24" s="1" t="s">
        <v>336</v>
      </c>
      <c r="B24" s="1">
        <v>221</v>
      </c>
      <c r="C24" s="1" t="s">
        <v>27</v>
      </c>
      <c r="D24" s="89">
        <v>30839798219</v>
      </c>
      <c r="E24" s="89">
        <v>35248892220</v>
      </c>
    </row>
    <row r="25" spans="1:5" s="1" customFormat="1" ht="12.75">
      <c r="A25" s="1" t="s">
        <v>337</v>
      </c>
      <c r="B25" s="1">
        <v>222</v>
      </c>
      <c r="D25" s="89">
        <v>95661226260</v>
      </c>
      <c r="E25" s="89">
        <v>91453165056</v>
      </c>
    </row>
    <row r="26" spans="1:5" s="1" customFormat="1" ht="12.75">
      <c r="A26" s="1" t="s">
        <v>338</v>
      </c>
      <c r="B26" s="1">
        <v>223</v>
      </c>
      <c r="D26" s="89">
        <v>-64821428041</v>
      </c>
      <c r="E26" s="89">
        <v>-56204272836</v>
      </c>
    </row>
    <row r="27" spans="1:5" s="1" customFormat="1" ht="12.75">
      <c r="A27" s="1" t="s">
        <v>339</v>
      </c>
      <c r="B27" s="1">
        <v>227</v>
      </c>
      <c r="C27" s="1" t="s">
        <v>298</v>
      </c>
      <c r="D27" s="89">
        <v>211639313</v>
      </c>
      <c r="E27" s="89">
        <v>345835936</v>
      </c>
    </row>
    <row r="28" spans="1:5" s="1" customFormat="1" ht="12.75">
      <c r="A28" s="1" t="s">
        <v>337</v>
      </c>
      <c r="B28" s="1">
        <v>228</v>
      </c>
      <c r="D28" s="89">
        <v>1781577703</v>
      </c>
      <c r="E28" s="89">
        <v>1781577703</v>
      </c>
    </row>
    <row r="29" spans="1:5" s="1" customFormat="1" ht="12.75">
      <c r="A29" s="1" t="s">
        <v>338</v>
      </c>
      <c r="B29" s="1">
        <v>229</v>
      </c>
      <c r="D29" s="89">
        <v>-1569938390</v>
      </c>
      <c r="E29" s="89">
        <v>-1435741767</v>
      </c>
    </row>
    <row r="30" spans="1:5" s="1" customFormat="1" ht="12.75">
      <c r="A30" s="1" t="s">
        <v>340</v>
      </c>
      <c r="B30" s="1">
        <v>230</v>
      </c>
      <c r="C30" s="1" t="s">
        <v>341</v>
      </c>
      <c r="D30" s="89">
        <v>4251277436</v>
      </c>
      <c r="E30" s="89">
        <v>3765477987</v>
      </c>
    </row>
    <row r="31" spans="1:5" s="1" customFormat="1" ht="12.75">
      <c r="A31" s="1" t="s">
        <v>342</v>
      </c>
      <c r="B31" s="1">
        <v>250</v>
      </c>
      <c r="D31" s="89">
        <v>75000000</v>
      </c>
      <c r="E31" s="89">
        <v>75000000</v>
      </c>
    </row>
    <row r="32" spans="1:5" s="1" customFormat="1" ht="12.75">
      <c r="A32" s="1" t="s">
        <v>343</v>
      </c>
      <c r="B32" s="1">
        <v>258</v>
      </c>
      <c r="C32" s="1" t="s">
        <v>344</v>
      </c>
      <c r="D32" s="89">
        <v>75000000</v>
      </c>
      <c r="E32" s="89">
        <v>75000000</v>
      </c>
    </row>
    <row r="33" spans="1:5" s="1" customFormat="1" ht="12.75">
      <c r="A33" s="1" t="s">
        <v>345</v>
      </c>
      <c r="B33" s="1">
        <v>260</v>
      </c>
      <c r="D33" s="1" t="s">
        <v>322</v>
      </c>
      <c r="E33" s="1" t="s">
        <v>322</v>
      </c>
    </row>
    <row r="34" spans="1:5" s="1" customFormat="1" ht="12.75">
      <c r="A34" s="1" t="s">
        <v>346</v>
      </c>
      <c r="B34" s="1">
        <v>270</v>
      </c>
      <c r="D34" s="89">
        <v>104299136285</v>
      </c>
      <c r="E34" s="89">
        <v>103356597046</v>
      </c>
    </row>
    <row r="35" s="1" customFormat="1" ht="12.75">
      <c r="E35" s="1" t="s">
        <v>322</v>
      </c>
    </row>
    <row r="36" s="1" customFormat="1" ht="12.75"/>
    <row r="37" s="1" customFormat="1" ht="12.75"/>
    <row r="38" spans="1:5" s="1" customFormat="1" ht="12.75">
      <c r="A38" s="1" t="s">
        <v>347</v>
      </c>
      <c r="B38" s="1" t="s">
        <v>314</v>
      </c>
      <c r="C38" s="1" t="s">
        <v>315</v>
      </c>
      <c r="D38" s="1" t="s">
        <v>316</v>
      </c>
      <c r="E38" s="1" t="s">
        <v>317</v>
      </c>
    </row>
    <row r="39" spans="1:5" s="1" customFormat="1" ht="12.75">
      <c r="A39" s="1" t="s">
        <v>348</v>
      </c>
      <c r="B39" s="1">
        <v>300</v>
      </c>
      <c r="D39" s="89">
        <v>16707756158</v>
      </c>
      <c r="E39" s="89">
        <v>23641503465</v>
      </c>
    </row>
    <row r="40" spans="1:5" s="1" customFormat="1" ht="12.75">
      <c r="A40" s="1" t="s">
        <v>349</v>
      </c>
      <c r="B40" s="1">
        <v>310</v>
      </c>
      <c r="D40" s="89">
        <v>16273948413</v>
      </c>
      <c r="E40" s="89">
        <v>23641503465</v>
      </c>
    </row>
    <row r="41" spans="1:5" s="1" customFormat="1" ht="12.75">
      <c r="A41" s="1" t="s">
        <v>350</v>
      </c>
      <c r="B41" s="1">
        <v>311</v>
      </c>
      <c r="C41" s="1" t="s">
        <v>351</v>
      </c>
      <c r="D41" s="89">
        <v>8000</v>
      </c>
      <c r="E41" s="89">
        <v>13289432685</v>
      </c>
    </row>
    <row r="42" spans="1:5" s="1" customFormat="1" ht="12.75">
      <c r="A42" s="1" t="s">
        <v>352</v>
      </c>
      <c r="B42" s="1">
        <v>312</v>
      </c>
      <c r="D42" s="89">
        <v>8490437234</v>
      </c>
      <c r="E42" s="89">
        <v>168562053</v>
      </c>
    </row>
    <row r="43" spans="1:5" s="1" customFormat="1" ht="12.75">
      <c r="A43" s="1" t="s">
        <v>353</v>
      </c>
      <c r="B43" s="1">
        <v>313</v>
      </c>
      <c r="D43" s="89">
        <v>121473344</v>
      </c>
      <c r="E43" s="89">
        <v>58943739</v>
      </c>
    </row>
    <row r="44" spans="1:5" s="1" customFormat="1" ht="12.75">
      <c r="A44" s="1" t="s">
        <v>354</v>
      </c>
      <c r="B44" s="1">
        <v>314</v>
      </c>
      <c r="C44" s="1" t="s">
        <v>355</v>
      </c>
      <c r="D44" s="89">
        <v>1320766628</v>
      </c>
      <c r="E44" s="89">
        <v>2399828591</v>
      </c>
    </row>
    <row r="45" spans="1:5" s="1" customFormat="1" ht="12.75">
      <c r="A45" s="1" t="s">
        <v>356</v>
      </c>
      <c r="B45" s="1">
        <v>315</v>
      </c>
      <c r="D45" s="89">
        <v>3984789298</v>
      </c>
      <c r="E45" s="89">
        <v>3343901919</v>
      </c>
    </row>
    <row r="46" spans="1:5" s="1" customFormat="1" ht="12.75">
      <c r="A46" s="1" t="s">
        <v>357</v>
      </c>
      <c r="B46" s="1">
        <v>319</v>
      </c>
      <c r="C46" s="1" t="s">
        <v>358</v>
      </c>
      <c r="D46" s="89">
        <v>2356473909</v>
      </c>
      <c r="E46" s="89">
        <v>4380834478</v>
      </c>
    </row>
    <row r="47" spans="1:5" s="1" customFormat="1" ht="12.75">
      <c r="A47" s="1" t="s">
        <v>359</v>
      </c>
      <c r="B47" s="1">
        <v>330</v>
      </c>
      <c r="D47" s="89">
        <v>433807745</v>
      </c>
      <c r="E47" s="1" t="s">
        <v>322</v>
      </c>
    </row>
    <row r="48" spans="1:5" s="1" customFormat="1" ht="12.75">
      <c r="A48" s="1" t="s">
        <v>360</v>
      </c>
      <c r="B48" s="1">
        <v>336</v>
      </c>
      <c r="D48" s="89">
        <v>433807745</v>
      </c>
      <c r="E48" s="1" t="s">
        <v>322</v>
      </c>
    </row>
    <row r="49" spans="1:5" s="1" customFormat="1" ht="12.75">
      <c r="A49" s="1" t="s">
        <v>361</v>
      </c>
      <c r="B49" s="1">
        <v>400</v>
      </c>
      <c r="D49" s="89">
        <v>87591380127</v>
      </c>
      <c r="E49" s="89">
        <v>79715093581</v>
      </c>
    </row>
    <row r="50" spans="1:5" s="1" customFormat="1" ht="12.75">
      <c r="A50" s="1" t="s">
        <v>362</v>
      </c>
      <c r="B50" s="1">
        <v>410</v>
      </c>
      <c r="C50" s="1" t="s">
        <v>363</v>
      </c>
      <c r="D50" s="89">
        <v>87502454913</v>
      </c>
      <c r="E50" s="89">
        <v>79560322314</v>
      </c>
    </row>
    <row r="51" spans="1:5" s="1" customFormat="1" ht="12.75">
      <c r="A51" s="1" t="s">
        <v>364</v>
      </c>
      <c r="B51" s="1">
        <v>411</v>
      </c>
      <c r="D51" s="89">
        <v>64816340000</v>
      </c>
      <c r="E51" s="89">
        <v>64816340000</v>
      </c>
    </row>
    <row r="52" spans="1:5" s="1" customFormat="1" ht="12.75">
      <c r="A52" s="1" t="s">
        <v>365</v>
      </c>
      <c r="B52" s="1">
        <v>412</v>
      </c>
      <c r="D52" s="89">
        <v>913497000</v>
      </c>
      <c r="E52" s="89">
        <v>913497000</v>
      </c>
    </row>
    <row r="53" spans="1:5" s="1" customFormat="1" ht="12.75">
      <c r="A53" s="1" t="s">
        <v>366</v>
      </c>
      <c r="B53" s="1">
        <v>413</v>
      </c>
      <c r="D53" s="1" t="s">
        <v>322</v>
      </c>
      <c r="E53" s="1" t="s">
        <v>322</v>
      </c>
    </row>
    <row r="54" spans="1:5" s="1" customFormat="1" ht="12.75">
      <c r="A54" s="1" t="s">
        <v>367</v>
      </c>
      <c r="B54" s="1">
        <v>414</v>
      </c>
      <c r="D54" s="89">
        <v>-93405000</v>
      </c>
      <c r="E54" s="89">
        <v>-93405000</v>
      </c>
    </row>
    <row r="55" spans="1:5" s="1" customFormat="1" ht="12.75">
      <c r="A55" s="1" t="s">
        <v>368</v>
      </c>
      <c r="B55" s="1">
        <v>417</v>
      </c>
      <c r="D55" s="89">
        <v>6813897555</v>
      </c>
      <c r="E55" s="89">
        <v>462984018</v>
      </c>
    </row>
    <row r="56" spans="1:5" s="1" customFormat="1" ht="12.75">
      <c r="A56" s="1" t="s">
        <v>369</v>
      </c>
      <c r="B56" s="1">
        <v>418</v>
      </c>
      <c r="D56" s="89">
        <v>3706983496</v>
      </c>
      <c r="E56" s="89">
        <v>2648497907</v>
      </c>
    </row>
    <row r="57" spans="1:5" s="1" customFormat="1" ht="12.75">
      <c r="A57" s="1" t="s">
        <v>370</v>
      </c>
      <c r="B57" s="1">
        <v>419</v>
      </c>
      <c r="D57" s="1" t="s">
        <v>322</v>
      </c>
      <c r="E57" s="1" t="s">
        <v>322</v>
      </c>
    </row>
    <row r="58" spans="1:5" s="1" customFormat="1" ht="12.75">
      <c r="A58" s="1" t="s">
        <v>371</v>
      </c>
      <c r="B58" s="1">
        <v>420</v>
      </c>
      <c r="D58" s="89">
        <v>11345141862</v>
      </c>
      <c r="E58" s="89">
        <v>10812408389</v>
      </c>
    </row>
    <row r="59" spans="1:5" s="1" customFormat="1" ht="12.75">
      <c r="A59" s="1" t="s">
        <v>372</v>
      </c>
      <c r="B59" s="1">
        <v>430</v>
      </c>
      <c r="D59" s="89">
        <v>88925214</v>
      </c>
      <c r="E59" s="89">
        <v>154771267</v>
      </c>
    </row>
    <row r="60" spans="1:5" s="1" customFormat="1" ht="12.75">
      <c r="A60" s="1" t="s">
        <v>373</v>
      </c>
      <c r="B60" s="1">
        <v>431</v>
      </c>
      <c r="D60" s="89">
        <v>88925214</v>
      </c>
      <c r="E60" s="89">
        <v>154771267</v>
      </c>
    </row>
    <row r="61" spans="1:5" s="1" customFormat="1" ht="12.75">
      <c r="A61" s="1" t="s">
        <v>374</v>
      </c>
      <c r="B61" s="1">
        <v>440</v>
      </c>
      <c r="D61" s="89">
        <v>104299136285</v>
      </c>
      <c r="E61" s="89">
        <v>103356597046</v>
      </c>
    </row>
    <row r="62" spans="4:5" s="1" customFormat="1" ht="12.75">
      <c r="D62" s="1" t="s">
        <v>322</v>
      </c>
      <c r="E62" s="1" t="s">
        <v>322</v>
      </c>
    </row>
    <row r="63" s="1" customFormat="1" ht="12.75">
      <c r="A63" s="1" t="s">
        <v>375</v>
      </c>
    </row>
    <row r="64" s="1" customFormat="1" ht="12.75"/>
    <row r="65" spans="1:5" s="1" customFormat="1" ht="12.75">
      <c r="A65" s="1" t="s">
        <v>376</v>
      </c>
      <c r="C65" s="1" t="s">
        <v>315</v>
      </c>
      <c r="D65" s="1" t="s">
        <v>316</v>
      </c>
      <c r="E65" s="1" t="s">
        <v>317</v>
      </c>
    </row>
    <row r="66" spans="1:5" s="1" customFormat="1" ht="12.75">
      <c r="A66" s="1" t="s">
        <v>377</v>
      </c>
      <c r="D66" s="89">
        <v>422332257</v>
      </c>
      <c r="E66" s="89">
        <v>422332257</v>
      </c>
    </row>
    <row r="67" s="1" customFormat="1" ht="12.75">
      <c r="A67" s="1" t="s">
        <v>378</v>
      </c>
    </row>
    <row r="68" spans="1:5" s="1" customFormat="1" ht="12.75">
      <c r="A68" s="1" t="s">
        <v>379</v>
      </c>
      <c r="D68" s="1">
        <v>363.59</v>
      </c>
      <c r="E68" s="90">
        <v>2681.42</v>
      </c>
    </row>
    <row r="69" spans="1:5" s="1" customFormat="1" ht="12.75">
      <c r="A69" s="1" t="s">
        <v>380</v>
      </c>
      <c r="D69" s="1">
        <v>523.32</v>
      </c>
      <c r="E69" s="1">
        <v>530.76</v>
      </c>
    </row>
    <row r="70" s="1" customFormat="1" ht="12.75">
      <c r="D70" s="1" t="s">
        <v>381</v>
      </c>
    </row>
    <row r="71" spans="1:4" s="1" customFormat="1" ht="12.75">
      <c r="A71" s="1" t="s">
        <v>382</v>
      </c>
      <c r="B71" s="1" t="s">
        <v>383</v>
      </c>
      <c r="D71" s="1" t="s">
        <v>384</v>
      </c>
    </row>
    <row r="72" s="1" customFormat="1" ht="12.75"/>
    <row r="73" s="1" customFormat="1" ht="12.75"/>
    <row r="74" s="1" customFormat="1" ht="12.75"/>
    <row r="75" spans="1:4" s="1" customFormat="1" ht="12.75">
      <c r="A75" s="1" t="s">
        <v>385</v>
      </c>
      <c r="B75" s="1" t="s">
        <v>386</v>
      </c>
      <c r="D75" s="1" t="s">
        <v>387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95"/>
  <sheetViews>
    <sheetView workbookViewId="0" topLeftCell="A40">
      <selection activeCell="C10" sqref="C10"/>
    </sheetView>
  </sheetViews>
  <sheetFormatPr defaultColWidth="9.140625" defaultRowHeight="12.75"/>
  <cols>
    <col min="1" max="1" width="40.421875" style="21" customWidth="1"/>
    <col min="2" max="2" width="8.28125" style="127" customWidth="1"/>
    <col min="3" max="3" width="7.28125" style="127" customWidth="1"/>
    <col min="4" max="4" width="15.8515625" style="39" customWidth="1"/>
    <col min="5" max="5" width="16.57421875" style="39" bestFit="1" customWidth="1"/>
    <col min="6" max="16384" width="6.8515625" style="21" customWidth="1"/>
  </cols>
  <sheetData>
    <row r="1" spans="1:4" ht="15">
      <c r="A1" s="18" t="s">
        <v>453</v>
      </c>
      <c r="C1" s="60"/>
      <c r="D1" s="172"/>
    </row>
    <row r="2" spans="1:4" ht="14.25">
      <c r="A2" s="21" t="s">
        <v>454</v>
      </c>
      <c r="C2" s="60"/>
      <c r="D2" s="172"/>
    </row>
    <row r="3" spans="1:4" ht="14.25">
      <c r="A3" s="21" t="s">
        <v>456</v>
      </c>
      <c r="C3" s="60"/>
      <c r="D3" s="172"/>
    </row>
    <row r="4" spans="1:5" ht="14.25">
      <c r="A4" s="12" t="s">
        <v>455</v>
      </c>
      <c r="B4" s="129"/>
      <c r="C4" s="16"/>
      <c r="D4" s="174"/>
      <c r="E4" s="136"/>
    </row>
    <row r="5" spans="1:5" ht="14.25">
      <c r="A5" s="12"/>
      <c r="B5" s="129"/>
      <c r="C5" s="16"/>
      <c r="D5" s="174"/>
      <c r="E5" s="136"/>
    </row>
    <row r="6" spans="1:5" ht="22.5" customHeight="1">
      <c r="A6" s="204" t="s">
        <v>43</v>
      </c>
      <c r="B6" s="205"/>
      <c r="C6" s="206"/>
      <c r="D6" s="207"/>
      <c r="E6" s="207"/>
    </row>
    <row r="7" spans="1:5" ht="15">
      <c r="A7" s="93" t="s">
        <v>457</v>
      </c>
      <c r="B7" s="128"/>
      <c r="C7" s="150"/>
      <c r="D7" s="3"/>
      <c r="E7" s="3"/>
    </row>
    <row r="8" spans="3:5" ht="14.25">
      <c r="C8" s="60"/>
      <c r="D8" s="172"/>
      <c r="E8" s="126" t="s">
        <v>19</v>
      </c>
    </row>
    <row r="9" spans="1:6" s="175" customFormat="1" ht="30" customHeight="1">
      <c r="A9" s="173" t="s">
        <v>599</v>
      </c>
      <c r="B9" s="5" t="s">
        <v>20</v>
      </c>
      <c r="C9" s="5" t="s">
        <v>21</v>
      </c>
      <c r="D9" s="61" t="s">
        <v>87</v>
      </c>
      <c r="E9" s="61" t="s">
        <v>88</v>
      </c>
      <c r="F9" s="21"/>
    </row>
    <row r="10" spans="1:6" s="18" customFormat="1" ht="15">
      <c r="A10" s="176" t="s">
        <v>458</v>
      </c>
      <c r="B10" s="177" t="s">
        <v>459</v>
      </c>
      <c r="C10" s="9"/>
      <c r="D10" s="178">
        <f>SUM(D11,D17,D22,D25)</f>
        <v>95529693410</v>
      </c>
      <c r="E10" s="178">
        <v>86844093017</v>
      </c>
      <c r="F10" s="21"/>
    </row>
    <row r="11" spans="1:6" s="42" customFormat="1" ht="14.25">
      <c r="A11" s="179" t="s">
        <v>460</v>
      </c>
      <c r="B11" s="180" t="s">
        <v>461</v>
      </c>
      <c r="C11" s="180" t="s">
        <v>24</v>
      </c>
      <c r="D11" s="181">
        <f>SUM(D12:D13)</f>
        <v>20072251729</v>
      </c>
      <c r="E11" s="181">
        <f>SUM(E12:E13)</f>
        <v>25391960469</v>
      </c>
      <c r="F11" s="21"/>
    </row>
    <row r="12" spans="1:5" ht="14.25">
      <c r="A12" s="182" t="s">
        <v>462</v>
      </c>
      <c r="B12" s="183" t="s">
        <v>463</v>
      </c>
      <c r="C12" s="14"/>
      <c r="D12" s="184">
        <v>1572251729</v>
      </c>
      <c r="E12" s="184">
        <v>6391960469</v>
      </c>
    </row>
    <row r="13" spans="1:5" ht="14.25">
      <c r="A13" s="182" t="s">
        <v>464</v>
      </c>
      <c r="B13" s="183" t="s">
        <v>70</v>
      </c>
      <c r="C13" s="14"/>
      <c r="D13" s="184">
        <v>18500000000</v>
      </c>
      <c r="E13" s="184">
        <v>19000000000</v>
      </c>
    </row>
    <row r="14" spans="1:6" s="42" customFormat="1" ht="14.25">
      <c r="A14" s="179" t="s">
        <v>465</v>
      </c>
      <c r="B14" s="180" t="s">
        <v>466</v>
      </c>
      <c r="C14" s="185"/>
      <c r="D14" s="181">
        <f>SUM(D15:D16)</f>
        <v>0</v>
      </c>
      <c r="E14" s="181">
        <f>SUM(E15:E16)</f>
        <v>0</v>
      </c>
      <c r="F14" s="21"/>
    </row>
    <row r="15" spans="1:5" ht="14.25">
      <c r="A15" s="182" t="s">
        <v>467</v>
      </c>
      <c r="B15" s="183" t="s">
        <v>71</v>
      </c>
      <c r="C15" s="183"/>
      <c r="D15" s="184">
        <v>0</v>
      </c>
      <c r="E15" s="184">
        <v>0</v>
      </c>
    </row>
    <row r="16" spans="1:5" ht="14.25">
      <c r="A16" s="182" t="s">
        <v>468</v>
      </c>
      <c r="B16" s="183" t="s">
        <v>72</v>
      </c>
      <c r="C16" s="14"/>
      <c r="D16" s="184">
        <v>0</v>
      </c>
      <c r="E16" s="184">
        <v>0</v>
      </c>
    </row>
    <row r="17" spans="1:6" s="42" customFormat="1" ht="14.25">
      <c r="A17" s="179" t="s">
        <v>469</v>
      </c>
      <c r="B17" s="180" t="s">
        <v>470</v>
      </c>
      <c r="C17" s="185"/>
      <c r="D17" s="181">
        <f>SUM(D18:D21)</f>
        <v>26634637347</v>
      </c>
      <c r="E17" s="181">
        <v>21116731159</v>
      </c>
      <c r="F17" s="21"/>
    </row>
    <row r="18" spans="1:5" ht="14.25">
      <c r="A18" s="182" t="s">
        <v>471</v>
      </c>
      <c r="B18" s="183" t="s">
        <v>472</v>
      </c>
      <c r="C18" s="183" t="s">
        <v>25</v>
      </c>
      <c r="D18" s="184">
        <v>22974162173</v>
      </c>
      <c r="E18" s="184">
        <v>18711078552</v>
      </c>
    </row>
    <row r="19" spans="1:5" ht="14.25">
      <c r="A19" s="182" t="s">
        <v>473</v>
      </c>
      <c r="B19" s="183" t="s">
        <v>474</v>
      </c>
      <c r="C19" s="183" t="s">
        <v>75</v>
      </c>
      <c r="D19" s="184">
        <v>3412237175</v>
      </c>
      <c r="E19" s="184">
        <v>2384707862</v>
      </c>
    </row>
    <row r="20" spans="1:5" ht="14.25">
      <c r="A20" s="182" t="s">
        <v>475</v>
      </c>
      <c r="B20" s="183" t="s">
        <v>476</v>
      </c>
      <c r="C20" s="183" t="s">
        <v>26</v>
      </c>
      <c r="D20" s="184">
        <f>87104332+161133667</f>
        <v>248237999</v>
      </c>
      <c r="E20" s="184">
        <v>20944745</v>
      </c>
    </row>
    <row r="21" spans="1:5" ht="14.25">
      <c r="A21" s="182" t="s">
        <v>477</v>
      </c>
      <c r="B21" s="183" t="s">
        <v>478</v>
      </c>
      <c r="C21" s="14"/>
      <c r="D21" s="184">
        <v>0</v>
      </c>
      <c r="E21" s="184">
        <v>0</v>
      </c>
    </row>
    <row r="22" spans="1:6" s="42" customFormat="1" ht="14.25">
      <c r="A22" s="179" t="s">
        <v>479</v>
      </c>
      <c r="B22" s="180" t="s">
        <v>480</v>
      </c>
      <c r="C22" s="185"/>
      <c r="D22" s="181">
        <v>47439560232</v>
      </c>
      <c r="E22" s="181">
        <v>39207168543</v>
      </c>
      <c r="F22" s="21"/>
    </row>
    <row r="23" spans="1:5" ht="14.25">
      <c r="A23" s="182" t="s">
        <v>481</v>
      </c>
      <c r="B23" s="183" t="s">
        <v>482</v>
      </c>
      <c r="C23" s="183" t="s">
        <v>422</v>
      </c>
      <c r="D23" s="184">
        <v>47439560232</v>
      </c>
      <c r="E23" s="184">
        <v>39207168543</v>
      </c>
    </row>
    <row r="24" spans="1:5" ht="14.25">
      <c r="A24" s="182" t="s">
        <v>483</v>
      </c>
      <c r="B24" s="183" t="s">
        <v>74</v>
      </c>
      <c r="C24" s="14"/>
      <c r="D24" s="184">
        <v>0</v>
      </c>
      <c r="E24" s="184">
        <v>0</v>
      </c>
    </row>
    <row r="25" spans="1:6" s="42" customFormat="1" ht="14.25">
      <c r="A25" s="179" t="s">
        <v>484</v>
      </c>
      <c r="B25" s="180" t="s">
        <v>485</v>
      </c>
      <c r="C25" s="185"/>
      <c r="D25" s="181">
        <f>SUM(D26:D29)</f>
        <v>1383244102</v>
      </c>
      <c r="E25" s="181">
        <v>1128232846</v>
      </c>
      <c r="F25" s="21"/>
    </row>
    <row r="26" spans="1:5" ht="14.25">
      <c r="A26" s="182" t="s">
        <v>486</v>
      </c>
      <c r="B26" s="183" t="s">
        <v>487</v>
      </c>
      <c r="C26" s="183" t="s">
        <v>162</v>
      </c>
      <c r="D26" s="184">
        <v>608124821</v>
      </c>
      <c r="E26" s="184">
        <v>440355136</v>
      </c>
    </row>
    <row r="27" spans="1:5" ht="14.25">
      <c r="A27" s="182" t="s">
        <v>488</v>
      </c>
      <c r="B27" s="183" t="s">
        <v>489</v>
      </c>
      <c r="C27" s="14"/>
      <c r="D27" s="184">
        <v>246641510</v>
      </c>
      <c r="E27" s="184">
        <v>347225060</v>
      </c>
    </row>
    <row r="28" spans="1:5" ht="14.25">
      <c r="A28" s="182" t="s">
        <v>490</v>
      </c>
      <c r="B28" s="183" t="s">
        <v>164</v>
      </c>
      <c r="C28" s="183"/>
      <c r="D28" s="184">
        <v>0</v>
      </c>
      <c r="E28" s="184">
        <v>81050400</v>
      </c>
    </row>
    <row r="29" spans="1:5" ht="14.25">
      <c r="A29" s="182" t="s">
        <v>491</v>
      </c>
      <c r="B29" s="183" t="s">
        <v>492</v>
      </c>
      <c r="C29" s="183" t="s">
        <v>163</v>
      </c>
      <c r="D29" s="184">
        <v>528477771</v>
      </c>
      <c r="E29" s="184">
        <v>259602250</v>
      </c>
    </row>
    <row r="30" spans="1:6" s="18" customFormat="1" ht="15">
      <c r="A30" s="176" t="s">
        <v>493</v>
      </c>
      <c r="B30" s="177" t="s">
        <v>494</v>
      </c>
      <c r="C30" s="9"/>
      <c r="D30" s="178">
        <f>SUM(D32,D40,D41,D44)</f>
        <v>40255278624</v>
      </c>
      <c r="E30" s="178">
        <v>37527174305</v>
      </c>
      <c r="F30" s="21"/>
    </row>
    <row r="31" spans="1:6" s="42" customFormat="1" ht="14.25">
      <c r="A31" s="179" t="s">
        <v>495</v>
      </c>
      <c r="B31" s="180" t="s">
        <v>496</v>
      </c>
      <c r="C31" s="185"/>
      <c r="D31" s="181">
        <v>0</v>
      </c>
      <c r="E31" s="181">
        <v>0</v>
      </c>
      <c r="F31" s="21"/>
    </row>
    <row r="32" spans="1:6" s="42" customFormat="1" ht="14.25">
      <c r="A32" s="179" t="s">
        <v>497</v>
      </c>
      <c r="B32" s="180" t="s">
        <v>498</v>
      </c>
      <c r="C32" s="185"/>
      <c r="D32" s="181">
        <f>SUM(D33,D36,D39)</f>
        <v>38955550573</v>
      </c>
      <c r="E32" s="181">
        <v>37527174305</v>
      </c>
      <c r="F32" s="21"/>
    </row>
    <row r="33" spans="1:5" ht="14.25">
      <c r="A33" s="182" t="s">
        <v>499</v>
      </c>
      <c r="B33" s="183" t="s">
        <v>500</v>
      </c>
      <c r="C33" s="183" t="s">
        <v>27</v>
      </c>
      <c r="D33" s="184">
        <f>SUM(D34:D35)</f>
        <v>35100991859</v>
      </c>
      <c r="E33" s="184">
        <f>SUM(E34:E35)</f>
        <v>33272350045</v>
      </c>
    </row>
    <row r="34" spans="1:5" ht="14.25">
      <c r="A34" s="182" t="s">
        <v>501</v>
      </c>
      <c r="B34" s="183" t="s">
        <v>502</v>
      </c>
      <c r="C34" s="14"/>
      <c r="D34" s="184">
        <v>110356039089</v>
      </c>
      <c r="E34" s="184">
        <v>105699175052</v>
      </c>
    </row>
    <row r="35" spans="1:5" ht="14.25">
      <c r="A35" s="182" t="s">
        <v>503</v>
      </c>
      <c r="B35" s="183" t="s">
        <v>504</v>
      </c>
      <c r="C35" s="14"/>
      <c r="D35" s="184">
        <v>-75255047230</v>
      </c>
      <c r="E35" s="184">
        <v>-72426825007</v>
      </c>
    </row>
    <row r="36" spans="1:5" ht="14.25">
      <c r="A36" s="182" t="s">
        <v>505</v>
      </c>
      <c r="B36" s="183" t="s">
        <v>506</v>
      </c>
      <c r="C36" s="183" t="s">
        <v>165</v>
      </c>
      <c r="D36" s="184">
        <v>3628960108</v>
      </c>
      <c r="E36" s="184">
        <v>3781952926</v>
      </c>
    </row>
    <row r="37" spans="1:5" ht="14.25">
      <c r="A37" s="182" t="s">
        <v>501</v>
      </c>
      <c r="B37" s="183" t="s">
        <v>507</v>
      </c>
      <c r="C37" s="14"/>
      <c r="D37" s="184">
        <v>5585814645</v>
      </c>
      <c r="E37" s="184">
        <v>5585814645</v>
      </c>
    </row>
    <row r="38" spans="1:5" ht="14.25">
      <c r="A38" s="182" t="s">
        <v>503</v>
      </c>
      <c r="B38" s="183" t="s">
        <v>508</v>
      </c>
      <c r="C38" s="14"/>
      <c r="D38" s="184">
        <v>-1956854537</v>
      </c>
      <c r="E38" s="184">
        <v>-1803861719</v>
      </c>
    </row>
    <row r="39" spans="1:5" ht="14.25">
      <c r="A39" s="182" t="s">
        <v>509</v>
      </c>
      <c r="B39" s="183" t="s">
        <v>510</v>
      </c>
      <c r="C39" s="183" t="s">
        <v>298</v>
      </c>
      <c r="D39" s="184">
        <v>225598606</v>
      </c>
      <c r="E39" s="184">
        <v>472871334</v>
      </c>
    </row>
    <row r="40" spans="1:6" s="42" customFormat="1" ht="14.25">
      <c r="A40" s="179" t="s">
        <v>511</v>
      </c>
      <c r="B40" s="180" t="s">
        <v>166</v>
      </c>
      <c r="C40" s="185"/>
      <c r="D40" s="181">
        <v>0</v>
      </c>
      <c r="E40" s="181">
        <v>0</v>
      </c>
      <c r="F40" s="21"/>
    </row>
    <row r="41" spans="1:6" s="42" customFormat="1" ht="14.25">
      <c r="A41" s="179" t="s">
        <v>512</v>
      </c>
      <c r="B41" s="180" t="s">
        <v>513</v>
      </c>
      <c r="C41" s="185"/>
      <c r="D41" s="181">
        <v>0</v>
      </c>
      <c r="E41" s="181">
        <v>0</v>
      </c>
      <c r="F41" s="21"/>
    </row>
    <row r="42" spans="1:5" ht="14.25">
      <c r="A42" s="182" t="s">
        <v>514</v>
      </c>
      <c r="B42" s="183" t="s">
        <v>167</v>
      </c>
      <c r="C42" s="183"/>
      <c r="D42" s="184">
        <v>0</v>
      </c>
      <c r="E42" s="184">
        <v>0</v>
      </c>
    </row>
    <row r="43" spans="1:5" ht="14.25">
      <c r="A43" s="182" t="s">
        <v>515</v>
      </c>
      <c r="B43" s="183" t="s">
        <v>168</v>
      </c>
      <c r="C43" s="14"/>
      <c r="D43" s="184">
        <v>0</v>
      </c>
      <c r="E43" s="184">
        <v>0</v>
      </c>
    </row>
    <row r="44" spans="1:6" s="42" customFormat="1" ht="14.25">
      <c r="A44" s="179" t="s">
        <v>516</v>
      </c>
      <c r="B44" s="180" t="s">
        <v>517</v>
      </c>
      <c r="C44" s="185"/>
      <c r="D44" s="181">
        <v>1299728051</v>
      </c>
      <c r="E44" s="181">
        <v>0</v>
      </c>
      <c r="F44" s="21"/>
    </row>
    <row r="45" spans="1:5" ht="14.25">
      <c r="A45" s="182" t="s">
        <v>518</v>
      </c>
      <c r="B45" s="183" t="s">
        <v>169</v>
      </c>
      <c r="C45" s="183" t="s">
        <v>341</v>
      </c>
      <c r="D45" s="184">
        <v>1299728051</v>
      </c>
      <c r="E45" s="184">
        <v>0</v>
      </c>
    </row>
    <row r="46" spans="1:5" ht="14.25">
      <c r="A46" s="182" t="s">
        <v>520</v>
      </c>
      <c r="B46" s="183" t="s">
        <v>170</v>
      </c>
      <c r="C46" s="14"/>
      <c r="D46" s="184">
        <v>0</v>
      </c>
      <c r="E46" s="184">
        <v>0</v>
      </c>
    </row>
    <row r="47" spans="1:6" s="18" customFormat="1" ht="22.5" customHeight="1" thickBot="1">
      <c r="A47" s="186" t="s">
        <v>521</v>
      </c>
      <c r="B47" s="187" t="s">
        <v>522</v>
      </c>
      <c r="C47" s="188"/>
      <c r="D47" s="219">
        <f>SUM(D30,D10)</f>
        <v>135784972034</v>
      </c>
      <c r="E47" s="219">
        <v>124371267322</v>
      </c>
      <c r="F47" s="21"/>
    </row>
    <row r="48" spans="1:6" s="7" customFormat="1" ht="15.75" thickTop="1">
      <c r="A48" s="189"/>
      <c r="B48" s="190"/>
      <c r="C48" s="191"/>
      <c r="D48" s="195"/>
      <c r="E48" s="195"/>
      <c r="F48" s="12"/>
    </row>
    <row r="49" spans="1:6" s="7" customFormat="1" ht="15">
      <c r="A49" s="192"/>
      <c r="B49" s="193"/>
      <c r="C49" s="194"/>
      <c r="D49" s="195"/>
      <c r="E49" s="195"/>
      <c r="F49" s="12"/>
    </row>
    <row r="50" spans="1:6" s="7" customFormat="1" ht="15">
      <c r="A50" s="192"/>
      <c r="B50" s="193"/>
      <c r="C50" s="194"/>
      <c r="D50" s="195"/>
      <c r="E50" s="195"/>
      <c r="F50" s="12"/>
    </row>
    <row r="51" spans="1:6" s="7" customFormat="1" ht="15">
      <c r="A51" s="213" t="s">
        <v>604</v>
      </c>
      <c r="B51" s="209"/>
      <c r="C51" s="210"/>
      <c r="D51" s="211"/>
      <c r="E51" s="211"/>
      <c r="F51" s="12"/>
    </row>
    <row r="52" spans="1:6" s="7" customFormat="1" ht="15">
      <c r="A52" s="208"/>
      <c r="B52" s="209"/>
      <c r="C52" s="210"/>
      <c r="D52" s="211"/>
      <c r="E52" s="212" t="str">
        <f>E8</f>
        <v>Đơn vị tính: VNĐ </v>
      </c>
      <c r="F52" s="12"/>
    </row>
    <row r="53" spans="1:6" s="18" customFormat="1" ht="30">
      <c r="A53" s="173" t="s">
        <v>523</v>
      </c>
      <c r="B53" s="5" t="s">
        <v>20</v>
      </c>
      <c r="C53" s="5" t="s">
        <v>21</v>
      </c>
      <c r="D53" s="61" t="s">
        <v>87</v>
      </c>
      <c r="E53" s="61" t="s">
        <v>88</v>
      </c>
      <c r="F53" s="21"/>
    </row>
    <row r="54" spans="1:6" s="18" customFormat="1" ht="15">
      <c r="A54" s="176" t="s">
        <v>524</v>
      </c>
      <c r="B54" s="177" t="s">
        <v>525</v>
      </c>
      <c r="C54" s="9"/>
      <c r="D54" s="178">
        <f>SUM(D55,D64)</f>
        <v>32893627142</v>
      </c>
      <c r="E54" s="178">
        <v>19139749550</v>
      </c>
      <c r="F54" s="21"/>
    </row>
    <row r="55" spans="1:6" s="42" customFormat="1" ht="14.25">
      <c r="A55" s="179" t="s">
        <v>526</v>
      </c>
      <c r="B55" s="180" t="s">
        <v>527</v>
      </c>
      <c r="C55" s="185"/>
      <c r="D55" s="181">
        <v>32893627142</v>
      </c>
      <c r="E55" s="181">
        <v>19139749550</v>
      </c>
      <c r="F55" s="21"/>
    </row>
    <row r="56" spans="1:5" ht="14.25">
      <c r="A56" s="182" t="s">
        <v>528</v>
      </c>
      <c r="B56" s="183" t="s">
        <v>529</v>
      </c>
      <c r="C56" s="14"/>
      <c r="D56" s="184">
        <v>0</v>
      </c>
      <c r="E56" s="184">
        <v>0</v>
      </c>
    </row>
    <row r="57" spans="1:5" ht="14.25">
      <c r="A57" s="182" t="s">
        <v>530</v>
      </c>
      <c r="B57" s="183" t="s">
        <v>531</v>
      </c>
      <c r="C57" s="183" t="s">
        <v>395</v>
      </c>
      <c r="D57" s="184">
        <v>6876309641</v>
      </c>
      <c r="E57" s="184">
        <v>4697189674</v>
      </c>
    </row>
    <row r="58" spans="1:5" ht="14.25">
      <c r="A58" s="182" t="s">
        <v>533</v>
      </c>
      <c r="B58" s="183" t="s">
        <v>534</v>
      </c>
      <c r="C58" s="14" t="s">
        <v>344</v>
      </c>
      <c r="D58" s="184">
        <v>931591570</v>
      </c>
      <c r="E58" s="184">
        <v>0</v>
      </c>
    </row>
    <row r="59" spans="1:5" ht="14.25">
      <c r="A59" s="182" t="s">
        <v>535</v>
      </c>
      <c r="B59" s="183" t="s">
        <v>536</v>
      </c>
      <c r="C59" s="183" t="s">
        <v>519</v>
      </c>
      <c r="D59" s="184">
        <v>3754502062</v>
      </c>
      <c r="E59" s="184">
        <v>3388516125</v>
      </c>
    </row>
    <row r="60" spans="1:5" ht="14.25">
      <c r="A60" s="182" t="s">
        <v>538</v>
      </c>
      <c r="B60" s="183" t="s">
        <v>539</v>
      </c>
      <c r="C60" s="14" t="s">
        <v>532</v>
      </c>
      <c r="D60" s="184">
        <v>7979981573</v>
      </c>
      <c r="E60" s="184">
        <v>6756171718</v>
      </c>
    </row>
    <row r="61" spans="1:5" ht="14.25">
      <c r="A61" s="182" t="s">
        <v>540</v>
      </c>
      <c r="B61" s="183" t="s">
        <v>541</v>
      </c>
      <c r="C61" s="183" t="s">
        <v>537</v>
      </c>
      <c r="D61" s="184">
        <v>455500000</v>
      </c>
      <c r="E61" s="184">
        <v>0</v>
      </c>
    </row>
    <row r="62" spans="1:5" ht="14.25">
      <c r="A62" s="182" t="s">
        <v>543</v>
      </c>
      <c r="B62" s="183" t="s">
        <v>544</v>
      </c>
      <c r="C62" s="183" t="s">
        <v>542</v>
      </c>
      <c r="D62" s="184">
        <v>9376341518</v>
      </c>
      <c r="E62" s="184">
        <v>1811314065</v>
      </c>
    </row>
    <row r="63" spans="1:5" ht="14.25">
      <c r="A63" s="182" t="s">
        <v>546</v>
      </c>
      <c r="B63" s="183" t="s">
        <v>287</v>
      </c>
      <c r="C63" s="183" t="s">
        <v>545</v>
      </c>
      <c r="D63" s="184">
        <v>3519400778</v>
      </c>
      <c r="E63" s="184">
        <v>2486557968</v>
      </c>
    </row>
    <row r="64" spans="1:6" s="42" customFormat="1" ht="14.25">
      <c r="A64" s="179" t="s">
        <v>547</v>
      </c>
      <c r="B64" s="180" t="s">
        <v>548</v>
      </c>
      <c r="C64" s="185"/>
      <c r="D64" s="181">
        <v>0</v>
      </c>
      <c r="E64" s="181">
        <v>0</v>
      </c>
      <c r="F64" s="21"/>
    </row>
    <row r="65" spans="1:5" ht="14.25">
      <c r="A65" s="182" t="s">
        <v>549</v>
      </c>
      <c r="B65" s="183" t="s">
        <v>550</v>
      </c>
      <c r="C65" s="14"/>
      <c r="D65" s="184">
        <v>0</v>
      </c>
      <c r="E65" s="184">
        <v>0</v>
      </c>
    </row>
    <row r="66" spans="1:5" ht="14.25">
      <c r="A66" s="182" t="s">
        <v>551</v>
      </c>
      <c r="B66" s="183" t="s">
        <v>172</v>
      </c>
      <c r="C66" s="14"/>
      <c r="D66" s="184">
        <v>0</v>
      </c>
      <c r="E66" s="184">
        <v>0</v>
      </c>
    </row>
    <row r="67" spans="1:6" s="18" customFormat="1" ht="15">
      <c r="A67" s="176" t="s">
        <v>552</v>
      </c>
      <c r="B67" s="177" t="s">
        <v>553</v>
      </c>
      <c r="C67" s="177" t="s">
        <v>659</v>
      </c>
      <c r="D67" s="178">
        <f>SUM(D68,D76)</f>
        <v>102891344892</v>
      </c>
      <c r="E67" s="178">
        <v>105231517772</v>
      </c>
      <c r="F67" s="21"/>
    </row>
    <row r="68" spans="1:6" s="42" customFormat="1" ht="14.25">
      <c r="A68" s="179" t="s">
        <v>554</v>
      </c>
      <c r="B68" s="180" t="s">
        <v>555</v>
      </c>
      <c r="C68" s="185"/>
      <c r="D68" s="181">
        <f>SUM(D69:D75)</f>
        <v>102891344892</v>
      </c>
      <c r="E68" s="181">
        <v>105231517772</v>
      </c>
      <c r="F68" s="21"/>
    </row>
    <row r="69" spans="1:5" ht="14.25">
      <c r="A69" s="182" t="s">
        <v>556</v>
      </c>
      <c r="B69" s="183" t="s">
        <v>557</v>
      </c>
      <c r="C69" s="14"/>
      <c r="D69" s="184">
        <v>64816340000</v>
      </c>
      <c r="E69" s="184">
        <v>64816340000</v>
      </c>
    </row>
    <row r="70" spans="1:5" ht="14.25">
      <c r="A70" s="182" t="s">
        <v>558</v>
      </c>
      <c r="B70" s="183" t="s">
        <v>559</v>
      </c>
      <c r="C70" s="14"/>
      <c r="D70" s="184">
        <v>913497000</v>
      </c>
      <c r="E70" s="184">
        <v>913497000</v>
      </c>
    </row>
    <row r="71" spans="1:5" ht="14.25">
      <c r="A71" s="182" t="s">
        <v>560</v>
      </c>
      <c r="B71" s="183" t="s">
        <v>561</v>
      </c>
      <c r="C71" s="14"/>
      <c r="D71" s="184">
        <v>-93405000</v>
      </c>
      <c r="E71" s="184">
        <v>-93405000</v>
      </c>
    </row>
    <row r="72" spans="1:5" ht="14.25">
      <c r="A72" s="182" t="s">
        <v>562</v>
      </c>
      <c r="B72" s="183" t="s">
        <v>563</v>
      </c>
      <c r="C72" s="14"/>
      <c r="D72" s="184">
        <v>0</v>
      </c>
      <c r="E72" s="184">
        <v>-16985687</v>
      </c>
    </row>
    <row r="73" spans="1:5" ht="14.25">
      <c r="A73" s="182" t="s">
        <v>564</v>
      </c>
      <c r="B73" s="183" t="s">
        <v>565</v>
      </c>
      <c r="C73" s="14"/>
      <c r="D73" s="184">
        <v>20112151062</v>
      </c>
      <c r="E73" s="184">
        <v>13901882828</v>
      </c>
    </row>
    <row r="74" spans="1:5" ht="14.25">
      <c r="A74" s="182" t="s">
        <v>566</v>
      </c>
      <c r="B74" s="183" t="s">
        <v>567</v>
      </c>
      <c r="C74" s="14"/>
      <c r="D74" s="184">
        <v>6440881433</v>
      </c>
      <c r="E74" s="184">
        <v>4888314375</v>
      </c>
    </row>
    <row r="75" spans="1:5" ht="14.25">
      <c r="A75" s="182" t="s">
        <v>568</v>
      </c>
      <c r="B75" s="183" t="s">
        <v>569</v>
      </c>
      <c r="C75" s="14"/>
      <c r="D75" s="184">
        <v>10701880397</v>
      </c>
      <c r="E75" s="184">
        <v>20821874256</v>
      </c>
    </row>
    <row r="76" spans="1:6" s="42" customFormat="1" ht="14.25">
      <c r="A76" s="179" t="s">
        <v>570</v>
      </c>
      <c r="B76" s="180" t="s">
        <v>571</v>
      </c>
      <c r="C76" s="185"/>
      <c r="D76" s="181">
        <v>0</v>
      </c>
      <c r="E76" s="181">
        <v>0</v>
      </c>
      <c r="F76" s="21"/>
    </row>
    <row r="77" spans="1:5" ht="21.75" customHeight="1" thickBot="1">
      <c r="A77" s="186" t="s">
        <v>572</v>
      </c>
      <c r="B77" s="187" t="s">
        <v>573</v>
      </c>
      <c r="C77" s="188"/>
      <c r="D77" s="219">
        <f>SUM(D54,D67)</f>
        <v>135784972034</v>
      </c>
      <c r="E77" s="219">
        <v>124371267322</v>
      </c>
    </row>
    <row r="78" spans="1:5" ht="12.75" customHeight="1" thickTop="1">
      <c r="A78" s="202"/>
      <c r="B78" s="203"/>
      <c r="C78" s="203"/>
      <c r="D78" s="136">
        <f>D47-D77</f>
        <v>0</v>
      </c>
      <c r="E78" s="136">
        <f>E47-E77</f>
        <v>0</v>
      </c>
    </row>
    <row r="79" spans="1:5" ht="18">
      <c r="A79" s="2" t="s">
        <v>28</v>
      </c>
      <c r="B79" s="71"/>
      <c r="C79" s="71"/>
      <c r="D79" s="59"/>
      <c r="E79" s="59"/>
    </row>
    <row r="80" spans="1:5" ht="12.75" customHeight="1">
      <c r="A80" s="199"/>
      <c r="B80" s="200"/>
      <c r="C80" s="200"/>
      <c r="D80" s="201"/>
      <c r="E80" s="201"/>
    </row>
    <row r="81" spans="1:5" ht="30">
      <c r="A81" s="173"/>
      <c r="B81" s="5" t="s">
        <v>254</v>
      </c>
      <c r="C81" s="5" t="s">
        <v>21</v>
      </c>
      <c r="D81" s="61" t="str">
        <f>D9</f>
        <v>Số cuối kỳ</v>
      </c>
      <c r="E81" s="61" t="str">
        <f>E9</f>
        <v>Số đầu năm</v>
      </c>
    </row>
    <row r="82" spans="1:5" ht="14.25">
      <c r="A82" s="182" t="s">
        <v>574</v>
      </c>
      <c r="B82" s="14"/>
      <c r="C82" s="14"/>
      <c r="D82" s="184">
        <v>0</v>
      </c>
      <c r="E82" s="184">
        <v>0</v>
      </c>
    </row>
    <row r="83" spans="1:5" ht="14.25">
      <c r="A83" s="182" t="s">
        <v>575</v>
      </c>
      <c r="B83" s="14"/>
      <c r="C83" s="14"/>
      <c r="D83" s="184">
        <v>0</v>
      </c>
      <c r="E83" s="184">
        <v>0</v>
      </c>
    </row>
    <row r="84" spans="1:5" ht="14.25">
      <c r="A84" s="182" t="s">
        <v>576</v>
      </c>
      <c r="B84" s="14"/>
      <c r="C84" s="14"/>
      <c r="D84" s="184">
        <v>0</v>
      </c>
      <c r="E84" s="184">
        <v>0</v>
      </c>
    </row>
    <row r="85" spans="1:5" ht="14.25">
      <c r="A85" s="182" t="s">
        <v>577</v>
      </c>
      <c r="B85" s="14"/>
      <c r="C85" s="14"/>
      <c r="D85" s="184">
        <v>422332257</v>
      </c>
      <c r="E85" s="184">
        <v>422332257</v>
      </c>
    </row>
    <row r="86" spans="1:5" ht="14.25">
      <c r="A86" s="182" t="s">
        <v>578</v>
      </c>
      <c r="B86" s="14"/>
      <c r="C86" s="14"/>
      <c r="D86" s="184">
        <v>0</v>
      </c>
      <c r="E86" s="184">
        <v>0</v>
      </c>
    </row>
    <row r="87" spans="1:5" ht="14.25">
      <c r="A87" s="182" t="s">
        <v>600</v>
      </c>
      <c r="B87" s="14"/>
      <c r="C87" s="14"/>
      <c r="D87" s="229">
        <v>11324.01</v>
      </c>
      <c r="E87" s="229">
        <v>423.67</v>
      </c>
    </row>
    <row r="88" spans="1:5" ht="14.25">
      <c r="A88" s="182" t="s">
        <v>601</v>
      </c>
      <c r="B88" s="14"/>
      <c r="C88" s="14"/>
      <c r="D88" s="229">
        <v>504.21</v>
      </c>
      <c r="E88" s="229">
        <v>509.67</v>
      </c>
    </row>
    <row r="89" spans="1:5" ht="14.25">
      <c r="A89" s="196" t="s">
        <v>579</v>
      </c>
      <c r="B89" s="17"/>
      <c r="C89" s="17"/>
      <c r="D89" s="197">
        <v>0</v>
      </c>
      <c r="E89" s="197">
        <v>0</v>
      </c>
    </row>
    <row r="90" spans="4:5" ht="26.25" customHeight="1">
      <c r="D90" s="58" t="s">
        <v>681</v>
      </c>
      <c r="E90" s="3"/>
    </row>
    <row r="91" spans="1:5" s="18" customFormat="1" ht="15">
      <c r="A91" s="198" t="s">
        <v>307</v>
      </c>
      <c r="B91" s="41" t="s">
        <v>603</v>
      </c>
      <c r="C91" s="41"/>
      <c r="D91" s="59" t="s">
        <v>602</v>
      </c>
      <c r="E91" s="59"/>
    </row>
    <row r="95" spans="1:5" s="42" customFormat="1" ht="14.25">
      <c r="A95" s="86" t="s">
        <v>13</v>
      </c>
      <c r="B95" s="120" t="s">
        <v>14</v>
      </c>
      <c r="C95" s="120"/>
      <c r="D95" s="154" t="s">
        <v>396</v>
      </c>
      <c r="E95" s="154"/>
    </row>
  </sheetData>
  <printOptions horizontalCentered="1"/>
  <pageMargins left="0.25" right="0.25" top="0.5" bottom="0.75" header="0" footer="0.5"/>
  <pageSetup horizontalDpi="180" verticalDpi="180" orientation="portrait" paperSize="9" scale="90" r:id="rId1"/>
  <headerFooter alignWithMargins="0">
    <oddFooter>&amp;L&amp;"Arial Narrow,Italic"Báo cáo này phải được đọc cùng với Bản thuyết minh báo cáo tài chính&amp;R &amp;P</oddFooter>
  </headerFooter>
</worksheet>
</file>

<file path=xl/worksheets/sheet3.xml><?xml version="1.0" encoding="utf-8"?>
<worksheet xmlns="http://schemas.openxmlformats.org/spreadsheetml/2006/main" xmlns:r="http://schemas.openxmlformats.org/officeDocument/2006/relationships">
  <dimension ref="A1:G37"/>
  <sheetViews>
    <sheetView workbookViewId="0" topLeftCell="A7">
      <selection activeCell="E18" sqref="E18"/>
    </sheetView>
  </sheetViews>
  <sheetFormatPr defaultColWidth="9.140625" defaultRowHeight="12.75"/>
  <cols>
    <col min="1" max="1" width="47.28125" style="21" customWidth="1"/>
    <col min="2" max="2" width="4.140625" style="127" customWidth="1"/>
    <col min="3" max="3" width="7.28125" style="21" customWidth="1"/>
    <col min="4" max="5" width="14.57421875" style="39" bestFit="1" customWidth="1"/>
    <col min="6" max="7" width="15.57421875" style="39" bestFit="1" customWidth="1"/>
    <col min="8" max="16384" width="6.8515625" style="21" customWidth="1"/>
  </cols>
  <sheetData>
    <row r="1" spans="1:4" ht="15">
      <c r="A1" s="18" t="s">
        <v>453</v>
      </c>
      <c r="C1" s="60"/>
      <c r="D1" s="172"/>
    </row>
    <row r="2" spans="1:4" ht="14.25">
      <c r="A2" s="21" t="s">
        <v>454</v>
      </c>
      <c r="C2" s="60"/>
      <c r="D2" s="172"/>
    </row>
    <row r="3" spans="1:4" ht="14.25">
      <c r="A3" s="21" t="s">
        <v>456</v>
      </c>
      <c r="C3" s="60"/>
      <c r="D3" s="172"/>
    </row>
    <row r="4" spans="1:7" ht="14.25">
      <c r="A4" s="12" t="s">
        <v>605</v>
      </c>
      <c r="B4" s="129"/>
      <c r="C4" s="16"/>
      <c r="D4" s="174"/>
      <c r="E4" s="136"/>
      <c r="F4" s="136"/>
      <c r="G4" s="136"/>
    </row>
    <row r="5" spans="1:7" ht="14.25">
      <c r="A5" s="12"/>
      <c r="B5" s="129"/>
      <c r="C5" s="16"/>
      <c r="D5" s="174"/>
      <c r="E5" s="136"/>
      <c r="F5" s="136"/>
      <c r="G5" s="136"/>
    </row>
    <row r="6" spans="1:7" ht="26.25" customHeight="1">
      <c r="A6" s="220" t="s">
        <v>606</v>
      </c>
      <c r="B6" s="204"/>
      <c r="C6" s="204"/>
      <c r="D6" s="221"/>
      <c r="E6" s="221"/>
      <c r="F6" s="221"/>
      <c r="G6" s="221"/>
    </row>
    <row r="7" spans="1:7" ht="18">
      <c r="A7" s="225" t="s">
        <v>607</v>
      </c>
      <c r="B7" s="2"/>
      <c r="C7" s="2"/>
      <c r="D7" s="156"/>
      <c r="E7" s="156"/>
      <c r="F7" s="156"/>
      <c r="G7" s="156"/>
    </row>
    <row r="9" spans="1:7" ht="16.5" customHeight="1">
      <c r="A9" s="259" t="s">
        <v>46</v>
      </c>
      <c r="B9" s="259" t="s">
        <v>20</v>
      </c>
      <c r="C9" s="259" t="s">
        <v>21</v>
      </c>
      <c r="D9" s="263" t="s">
        <v>30</v>
      </c>
      <c r="E9" s="263" t="s">
        <v>31</v>
      </c>
      <c r="F9" s="261" t="s">
        <v>412</v>
      </c>
      <c r="G9" s="262"/>
    </row>
    <row r="10" spans="1:7" ht="15">
      <c r="A10" s="260"/>
      <c r="B10" s="260"/>
      <c r="C10" s="260"/>
      <c r="D10" s="264"/>
      <c r="E10" s="264"/>
      <c r="F10" s="214" t="str">
        <f>D9</f>
        <v>Năm nay</v>
      </c>
      <c r="G10" s="214" t="str">
        <f>E9</f>
        <v>Năm trước</v>
      </c>
    </row>
    <row r="11" spans="1:7" s="18" customFormat="1" ht="15">
      <c r="A11" s="215" t="s">
        <v>3</v>
      </c>
      <c r="B11" s="217" t="s">
        <v>32</v>
      </c>
      <c r="C11" s="253" t="s">
        <v>660</v>
      </c>
      <c r="D11" s="216">
        <v>58487735374</v>
      </c>
      <c r="E11" s="216">
        <v>53522470506</v>
      </c>
      <c r="F11" s="216">
        <v>119986067443</v>
      </c>
      <c r="G11" s="216">
        <v>100940842248</v>
      </c>
    </row>
    <row r="12" spans="1:7" ht="14.25">
      <c r="A12" s="182" t="s">
        <v>4</v>
      </c>
      <c r="B12" s="183" t="s">
        <v>193</v>
      </c>
      <c r="C12" s="14" t="s">
        <v>660</v>
      </c>
      <c r="D12" s="184">
        <v>77570563</v>
      </c>
      <c r="E12" s="184">
        <v>76380192</v>
      </c>
      <c r="F12" s="184">
        <v>132867676</v>
      </c>
      <c r="G12" s="184">
        <v>119370687</v>
      </c>
    </row>
    <row r="13" spans="1:7" s="18" customFormat="1" ht="15">
      <c r="A13" s="176" t="s">
        <v>5</v>
      </c>
      <c r="B13" s="177" t="s">
        <v>580</v>
      </c>
      <c r="C13" s="9" t="s">
        <v>660</v>
      </c>
      <c r="D13" s="178">
        <v>58410164811</v>
      </c>
      <c r="E13" s="178">
        <v>53446090314</v>
      </c>
      <c r="F13" s="178">
        <v>119853199767</v>
      </c>
      <c r="G13" s="178">
        <v>100821471561</v>
      </c>
    </row>
    <row r="14" spans="1:7" ht="14.25">
      <c r="A14" s="182" t="s">
        <v>6</v>
      </c>
      <c r="B14" s="183" t="s">
        <v>581</v>
      </c>
      <c r="C14" s="14" t="s">
        <v>661</v>
      </c>
      <c r="D14" s="184">
        <v>36097102273</v>
      </c>
      <c r="E14" s="184">
        <v>32738591343</v>
      </c>
      <c r="F14" s="184">
        <v>75244196154</v>
      </c>
      <c r="G14" s="184">
        <v>61580599288</v>
      </c>
    </row>
    <row r="15" spans="1:7" s="18" customFormat="1" ht="15">
      <c r="A15" s="176" t="s">
        <v>7</v>
      </c>
      <c r="B15" s="177" t="s">
        <v>582</v>
      </c>
      <c r="C15" s="9"/>
      <c r="D15" s="178">
        <v>22313062538</v>
      </c>
      <c r="E15" s="178">
        <v>20707498971</v>
      </c>
      <c r="F15" s="178">
        <v>44609003613</v>
      </c>
      <c r="G15" s="178">
        <v>39240872273</v>
      </c>
    </row>
    <row r="16" spans="1:7" ht="14.25">
      <c r="A16" s="182" t="s">
        <v>8</v>
      </c>
      <c r="B16" s="183" t="s">
        <v>583</v>
      </c>
      <c r="C16" s="14" t="s">
        <v>662</v>
      </c>
      <c r="D16" s="184">
        <v>728251455</v>
      </c>
      <c r="E16" s="184">
        <v>126863614</v>
      </c>
      <c r="F16" s="184">
        <v>1291462226</v>
      </c>
      <c r="G16" s="184">
        <v>173760095</v>
      </c>
    </row>
    <row r="17" spans="1:7" ht="14.25">
      <c r="A17" s="182" t="s">
        <v>9</v>
      </c>
      <c r="B17" s="183" t="s">
        <v>584</v>
      </c>
      <c r="C17" s="14" t="s">
        <v>663</v>
      </c>
      <c r="D17" s="184">
        <v>9028664</v>
      </c>
      <c r="E17" s="184">
        <v>29621</v>
      </c>
      <c r="F17" s="184">
        <v>18790424</v>
      </c>
      <c r="G17" s="184">
        <v>74080117</v>
      </c>
    </row>
    <row r="18" spans="1:7" ht="14.25">
      <c r="A18" s="182" t="s">
        <v>10</v>
      </c>
      <c r="B18" s="183" t="s">
        <v>279</v>
      </c>
      <c r="C18" s="14"/>
      <c r="D18" s="184">
        <v>0</v>
      </c>
      <c r="E18" s="184">
        <v>0</v>
      </c>
      <c r="F18" s="184">
        <v>0</v>
      </c>
      <c r="G18" s="184">
        <v>25608829</v>
      </c>
    </row>
    <row r="19" spans="1:7" ht="14.25">
      <c r="A19" s="182" t="s">
        <v>12</v>
      </c>
      <c r="B19" s="183" t="s">
        <v>280</v>
      </c>
      <c r="C19" s="14" t="s">
        <v>664</v>
      </c>
      <c r="D19" s="184">
        <v>6203285778</v>
      </c>
      <c r="E19" s="184">
        <v>5970266860</v>
      </c>
      <c r="F19" s="184">
        <v>12475051190</v>
      </c>
      <c r="G19" s="184">
        <v>10428121564</v>
      </c>
    </row>
    <row r="20" spans="1:7" ht="14.25">
      <c r="A20" s="182" t="s">
        <v>11</v>
      </c>
      <c r="B20" s="183" t="s">
        <v>281</v>
      </c>
      <c r="C20" s="14" t="s">
        <v>665</v>
      </c>
      <c r="D20" s="184">
        <v>5573088084</v>
      </c>
      <c r="E20" s="184">
        <v>5259470552</v>
      </c>
      <c r="F20" s="184">
        <v>10552667255</v>
      </c>
      <c r="G20" s="184">
        <v>10574776474</v>
      </c>
    </row>
    <row r="21" spans="1:7" s="18" customFormat="1" ht="15">
      <c r="A21" s="176" t="s">
        <v>0</v>
      </c>
      <c r="B21" s="177" t="s">
        <v>585</v>
      </c>
      <c r="C21" s="9"/>
      <c r="D21" s="178">
        <v>11255911467</v>
      </c>
      <c r="E21" s="178">
        <v>9604595552</v>
      </c>
      <c r="F21" s="178">
        <v>22853956970</v>
      </c>
      <c r="G21" s="178">
        <v>18337654213</v>
      </c>
    </row>
    <row r="22" spans="1:7" ht="14.25">
      <c r="A22" s="182" t="s">
        <v>586</v>
      </c>
      <c r="B22" s="183" t="s">
        <v>587</v>
      </c>
      <c r="C22" s="14" t="s">
        <v>666</v>
      </c>
      <c r="D22" s="184">
        <v>485732727</v>
      </c>
      <c r="E22" s="184">
        <v>136675770</v>
      </c>
      <c r="F22" s="184">
        <v>577069382</v>
      </c>
      <c r="G22" s="184">
        <v>808879360</v>
      </c>
    </row>
    <row r="23" spans="1:7" ht="14.25">
      <c r="A23" s="182" t="s">
        <v>588</v>
      </c>
      <c r="B23" s="183" t="s">
        <v>589</v>
      </c>
      <c r="C23" s="14" t="s">
        <v>667</v>
      </c>
      <c r="D23" s="184">
        <v>81254708</v>
      </c>
      <c r="E23" s="184">
        <v>156970369</v>
      </c>
      <c r="F23" s="184">
        <v>193142184</v>
      </c>
      <c r="G23" s="184">
        <v>432709654</v>
      </c>
    </row>
    <row r="24" spans="1:7" s="18" customFormat="1" ht="15">
      <c r="A24" s="176" t="s">
        <v>1</v>
      </c>
      <c r="B24" s="177" t="s">
        <v>590</v>
      </c>
      <c r="C24" s="9"/>
      <c r="D24" s="178">
        <v>404478019</v>
      </c>
      <c r="E24" s="178">
        <v>-20294599</v>
      </c>
      <c r="F24" s="178">
        <v>383927198</v>
      </c>
      <c r="G24" s="178">
        <v>376169706</v>
      </c>
    </row>
    <row r="25" spans="1:7" s="18" customFormat="1" ht="15">
      <c r="A25" s="176" t="s">
        <v>638</v>
      </c>
      <c r="B25" s="177" t="s">
        <v>591</v>
      </c>
      <c r="C25" s="9"/>
      <c r="D25" s="178">
        <v>11660389486</v>
      </c>
      <c r="E25" s="178">
        <v>9584300953</v>
      </c>
      <c r="F25" s="178">
        <v>23237884168</v>
      </c>
      <c r="G25" s="178">
        <v>18713823919</v>
      </c>
    </row>
    <row r="26" spans="1:7" ht="14.25">
      <c r="A26" s="182" t="s">
        <v>592</v>
      </c>
      <c r="B26" s="183" t="s">
        <v>593</v>
      </c>
      <c r="C26" s="14" t="s">
        <v>668</v>
      </c>
      <c r="D26" s="184">
        <v>2917372371</v>
      </c>
      <c r="E26" s="184">
        <v>2388786738</v>
      </c>
      <c r="F26" s="184">
        <v>5818522042</v>
      </c>
      <c r="G26" s="184">
        <v>4671167480</v>
      </c>
    </row>
    <row r="27" spans="1:7" ht="14.25">
      <c r="A27" s="182" t="s">
        <v>594</v>
      </c>
      <c r="B27" s="183" t="s">
        <v>595</v>
      </c>
      <c r="C27" s="14"/>
      <c r="D27" s="184">
        <v>0</v>
      </c>
      <c r="E27" s="184">
        <v>0</v>
      </c>
      <c r="F27" s="184">
        <v>0</v>
      </c>
      <c r="G27" s="184">
        <v>0</v>
      </c>
    </row>
    <row r="28" spans="1:7" s="18" customFormat="1" ht="15">
      <c r="A28" s="176" t="s">
        <v>2</v>
      </c>
      <c r="B28" s="177" t="s">
        <v>596</v>
      </c>
      <c r="C28" s="9"/>
      <c r="D28" s="178">
        <v>8743017115</v>
      </c>
      <c r="E28" s="178">
        <v>7195514215</v>
      </c>
      <c r="F28" s="178">
        <v>17419362126</v>
      </c>
      <c r="G28" s="178">
        <v>14042656439</v>
      </c>
    </row>
    <row r="29" spans="1:7" ht="14.25">
      <c r="A29" s="196" t="s">
        <v>597</v>
      </c>
      <c r="B29" s="218" t="s">
        <v>598</v>
      </c>
      <c r="C29" s="17" t="s">
        <v>669</v>
      </c>
      <c r="D29" s="197">
        <v>1350.190755188024</v>
      </c>
      <c r="E29" s="197">
        <v>1111.208710234466</v>
      </c>
      <c r="F29" s="197">
        <v>2690.0852868566762</v>
      </c>
      <c r="G29" s="197">
        <v>2168.618070035584</v>
      </c>
    </row>
    <row r="30" spans="2:7" s="46" customFormat="1" ht="28.5" customHeight="1">
      <c r="B30" s="222"/>
      <c r="D30" s="224"/>
      <c r="E30" s="224"/>
      <c r="F30" s="157" t="str">
        <f>CDKT!D90</f>
        <v>TP. HCM, ngày 25  tháng 7 năm 2011</v>
      </c>
      <c r="G30" s="157"/>
    </row>
    <row r="31" spans="1:7" s="18" customFormat="1" ht="19.5" customHeight="1">
      <c r="A31" s="49" t="str">
        <f>CDKT!A91</f>
        <v>Người lập biểu</v>
      </c>
      <c r="B31" s="71" t="str">
        <f>CDKT!B91</f>
        <v>Kế Toán Trưởng</v>
      </c>
      <c r="C31" s="71"/>
      <c r="D31" s="59"/>
      <c r="E31" s="146"/>
      <c r="F31" s="59" t="str">
        <f>CDKT!D91</f>
        <v>Tổng Giám Đốc</v>
      </c>
      <c r="G31" s="59"/>
    </row>
    <row r="37" spans="1:7" s="42" customFormat="1" ht="18" customHeight="1">
      <c r="A37" s="86" t="str">
        <f>CDKT!A95</f>
        <v>Đặng thị Huệ</v>
      </c>
      <c r="B37" s="120" t="str">
        <f>CDKT!B95</f>
        <v>Cao Tấn Tước</v>
      </c>
      <c r="C37" s="120"/>
      <c r="D37" s="154"/>
      <c r="E37" s="223"/>
      <c r="F37" s="154" t="str">
        <f>CDKT!D95</f>
        <v>Mai thị Bé</v>
      </c>
      <c r="G37" s="154"/>
    </row>
  </sheetData>
  <mergeCells count="6">
    <mergeCell ref="A9:A10"/>
    <mergeCell ref="B9:B10"/>
    <mergeCell ref="F9:G9"/>
    <mergeCell ref="C9:C10"/>
    <mergeCell ref="D9:D10"/>
    <mergeCell ref="E9:E10"/>
  </mergeCells>
  <printOptions horizontalCentered="1"/>
  <pageMargins left="0.25" right="0.25" top="0.75" bottom="1" header="0" footer="0.5"/>
  <pageSetup horizontalDpi="180" verticalDpi="180" orientation="portrait" paperSize="9" scale="80" r:id="rId1"/>
  <headerFooter alignWithMargins="0">
    <oddFooter xml:space="preserve">&amp;L&amp;"Arial Narrow,Italic"Báo cáo này phải được đọc cùng với Bản thuyết minh báo cáo tài chính&amp;R&amp;P+2 </oddFooter>
  </headerFooter>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E27" sqref="E27"/>
    </sheetView>
  </sheetViews>
  <sheetFormatPr defaultColWidth="9.140625" defaultRowHeight="12.75"/>
  <cols>
    <col min="1" max="1" width="3.140625" style="21" bestFit="1" customWidth="1"/>
    <col min="2" max="2" width="56.57421875" style="21" bestFit="1" customWidth="1"/>
    <col min="3" max="3" width="4.7109375" style="60" bestFit="1" customWidth="1"/>
    <col min="4" max="4" width="7.28125" style="21" customWidth="1"/>
    <col min="5" max="5" width="17.7109375" style="39" bestFit="1" customWidth="1"/>
    <col min="6" max="6" width="18.7109375" style="39" bestFit="1" customWidth="1"/>
    <col min="7" max="7" width="15.00390625" style="21" hidden="1" customWidth="1"/>
    <col min="8" max="8" width="14.28125" style="21" customWidth="1"/>
    <col min="9" max="16384" width="9.140625" style="21" customWidth="1"/>
  </cols>
  <sheetData>
    <row r="1" spans="1:7" ht="16.5">
      <c r="A1" s="18" t="s">
        <v>453</v>
      </c>
      <c r="B1" s="127"/>
      <c r="D1" s="172"/>
      <c r="G1" s="39"/>
    </row>
    <row r="2" spans="1:7" ht="16.5">
      <c r="A2" s="21" t="s">
        <v>454</v>
      </c>
      <c r="B2" s="127"/>
      <c r="D2" s="172"/>
      <c r="G2" s="39"/>
    </row>
    <row r="3" spans="1:7" ht="16.5">
      <c r="A3" s="21" t="s">
        <v>456</v>
      </c>
      <c r="B3" s="127"/>
      <c r="D3" s="172"/>
      <c r="G3" s="39"/>
    </row>
    <row r="4" spans="1:7" ht="17.25" thickBot="1">
      <c r="A4" s="12" t="str">
        <f>TM_BCTC!A4</f>
        <v>Từ ngày 01/01/2011 đến ngày 30/06/2011</v>
      </c>
      <c r="B4" s="129"/>
      <c r="C4" s="16"/>
      <c r="D4" s="174"/>
      <c r="E4" s="136"/>
      <c r="F4" s="136"/>
      <c r="G4" s="136"/>
    </row>
    <row r="5" spans="1:7" ht="14.25" hidden="1">
      <c r="A5" s="12"/>
      <c r="B5" s="129"/>
      <c r="C5" s="16"/>
      <c r="D5" s="174"/>
      <c r="E5" s="136"/>
      <c r="F5" s="136"/>
      <c r="G5" s="136"/>
    </row>
    <row r="6" spans="1:6" ht="10.5" customHeight="1">
      <c r="A6" s="248"/>
      <c r="B6" s="242"/>
      <c r="C6" s="243"/>
      <c r="D6" s="242"/>
      <c r="E6" s="244"/>
      <c r="F6" s="244"/>
    </row>
    <row r="7" spans="1:6" s="130" customFormat="1" ht="18">
      <c r="A7" s="2" t="s">
        <v>44</v>
      </c>
      <c r="B7" s="2"/>
      <c r="C7" s="155"/>
      <c r="D7" s="2"/>
      <c r="E7" s="156"/>
      <c r="F7" s="156"/>
    </row>
    <row r="8" spans="1:6" s="130" customFormat="1" ht="18">
      <c r="A8" s="2" t="s">
        <v>45</v>
      </c>
      <c r="B8" s="2"/>
      <c r="C8" s="155"/>
      <c r="D8" s="2"/>
      <c r="E8" s="156"/>
      <c r="F8" s="156"/>
    </row>
    <row r="9" spans="1:6" s="130" customFormat="1" ht="18">
      <c r="A9" s="73"/>
      <c r="B9" s="2" t="str">
        <f>KQKD!A7</f>
        <v>Quý 2 năm 2011</v>
      </c>
      <c r="C9" s="155"/>
      <c r="D9" s="2"/>
      <c r="E9" s="156"/>
      <c r="F9" s="156"/>
    </row>
    <row r="10" spans="1:6" ht="16.5">
      <c r="A10" s="12"/>
      <c r="F10" s="39" t="str">
        <f>CDKT!E8</f>
        <v>Đơn vị tính: VNĐ </v>
      </c>
    </row>
    <row r="11" spans="1:6" ht="33">
      <c r="A11" s="265" t="s">
        <v>46</v>
      </c>
      <c r="B11" s="266"/>
      <c r="C11" s="269" t="s">
        <v>20</v>
      </c>
      <c r="D11" s="269" t="s">
        <v>21</v>
      </c>
      <c r="E11" s="61" t="s">
        <v>412</v>
      </c>
      <c r="F11" s="61"/>
    </row>
    <row r="12" spans="1:6" ht="16.5">
      <c r="A12" s="267"/>
      <c r="B12" s="268"/>
      <c r="C12" s="270"/>
      <c r="D12" s="270"/>
      <c r="E12" s="61" t="s">
        <v>413</v>
      </c>
      <c r="F12" s="61" t="s">
        <v>31</v>
      </c>
    </row>
    <row r="13" spans="1:6" s="18" customFormat="1" ht="16.5">
      <c r="A13" s="79" t="s">
        <v>34</v>
      </c>
      <c r="B13" s="7" t="s">
        <v>176</v>
      </c>
      <c r="C13" s="8"/>
      <c r="D13" s="62"/>
      <c r="E13" s="10"/>
      <c r="F13" s="10"/>
    </row>
    <row r="14" spans="1:6" s="18" customFormat="1" ht="16.5">
      <c r="A14" s="79" t="s">
        <v>35</v>
      </c>
      <c r="B14" s="7" t="s">
        <v>49</v>
      </c>
      <c r="C14" s="8" t="s">
        <v>32</v>
      </c>
      <c r="D14" s="62"/>
      <c r="E14" s="10">
        <v>23237884168</v>
      </c>
      <c r="F14" s="10">
        <v>18713823919</v>
      </c>
    </row>
    <row r="15" spans="1:6" s="18" customFormat="1" ht="16.5">
      <c r="A15" s="79" t="s">
        <v>38</v>
      </c>
      <c r="B15" s="7" t="s">
        <v>177</v>
      </c>
      <c r="C15" s="8"/>
      <c r="D15" s="62"/>
      <c r="E15" s="10">
        <v>2917692596</v>
      </c>
      <c r="F15" s="10">
        <v>4220640223</v>
      </c>
    </row>
    <row r="16" spans="1:6" ht="16.5">
      <c r="A16" s="80" t="s">
        <v>93</v>
      </c>
      <c r="B16" s="12" t="s">
        <v>178</v>
      </c>
      <c r="C16" s="13" t="s">
        <v>193</v>
      </c>
      <c r="D16" s="14" t="s">
        <v>691</v>
      </c>
      <c r="E16" s="15">
        <v>4109431153</v>
      </c>
      <c r="F16" s="15">
        <v>4250981394</v>
      </c>
    </row>
    <row r="17" spans="1:6" ht="16.5">
      <c r="A17" s="80" t="s">
        <v>93</v>
      </c>
      <c r="B17" s="12" t="s">
        <v>179</v>
      </c>
      <c r="C17" s="13" t="s">
        <v>33</v>
      </c>
      <c r="D17" s="14"/>
      <c r="E17" s="15" t="s">
        <v>50</v>
      </c>
      <c r="F17" s="15" t="s">
        <v>50</v>
      </c>
    </row>
    <row r="18" spans="1:6" ht="16.5">
      <c r="A18" s="80" t="s">
        <v>93</v>
      </c>
      <c r="B18" s="12" t="s">
        <v>181</v>
      </c>
      <c r="C18" s="13" t="s">
        <v>194</v>
      </c>
      <c r="D18" s="14"/>
      <c r="E18" s="15">
        <v>0</v>
      </c>
      <c r="F18" s="15">
        <v>0</v>
      </c>
    </row>
    <row r="19" spans="1:6" ht="16.5">
      <c r="A19" s="80" t="s">
        <v>93</v>
      </c>
      <c r="B19" s="12" t="s">
        <v>180</v>
      </c>
      <c r="C19" s="13" t="s">
        <v>195</v>
      </c>
      <c r="D19" s="14"/>
      <c r="E19" s="15">
        <v>-1191738557</v>
      </c>
      <c r="F19" s="15">
        <v>-55950000</v>
      </c>
    </row>
    <row r="20" spans="1:6" ht="16.5">
      <c r="A20" s="80" t="s">
        <v>93</v>
      </c>
      <c r="B20" s="12" t="s">
        <v>182</v>
      </c>
      <c r="C20" s="13" t="s">
        <v>196</v>
      </c>
      <c r="D20" s="14"/>
      <c r="E20" s="15">
        <v>0</v>
      </c>
      <c r="F20" s="15">
        <v>25608829</v>
      </c>
    </row>
    <row r="21" spans="1:6" s="18" customFormat="1" ht="33">
      <c r="A21" s="81" t="s">
        <v>41</v>
      </c>
      <c r="B21" s="63" t="s">
        <v>183</v>
      </c>
      <c r="C21" s="8" t="s">
        <v>197</v>
      </c>
      <c r="D21" s="9"/>
      <c r="E21" s="10">
        <v>26155576764</v>
      </c>
      <c r="F21" s="10">
        <v>22934464142</v>
      </c>
    </row>
    <row r="22" spans="1:6" ht="16.5">
      <c r="A22" s="80" t="s">
        <v>93</v>
      </c>
      <c r="B22" s="12" t="s">
        <v>185</v>
      </c>
      <c r="C22" s="13">
        <v>9</v>
      </c>
      <c r="D22" s="14"/>
      <c r="E22" s="15">
        <v>-5385693607</v>
      </c>
      <c r="F22" s="15">
        <v>-6821031689</v>
      </c>
    </row>
    <row r="23" spans="1:6" ht="16.5">
      <c r="A23" s="80" t="s">
        <v>93</v>
      </c>
      <c r="B23" s="12" t="s">
        <v>186</v>
      </c>
      <c r="C23" s="13">
        <v>10</v>
      </c>
      <c r="D23" s="14"/>
      <c r="E23" s="15">
        <v>-8232391689</v>
      </c>
      <c r="F23" s="15">
        <v>-2899517862</v>
      </c>
    </row>
    <row r="24" spans="1:8" ht="33">
      <c r="A24" s="80" t="s">
        <v>93</v>
      </c>
      <c r="B24" s="64" t="s">
        <v>187</v>
      </c>
      <c r="C24" s="13">
        <v>11</v>
      </c>
      <c r="D24" s="14"/>
      <c r="E24" s="121">
        <v>-454654033</v>
      </c>
      <c r="F24" s="121">
        <v>1094841654</v>
      </c>
      <c r="G24" s="22">
        <f>(32893627142-3609472042-3412237175-69866069)-(19139749550-3249535739-2384707862)+E39+E47</f>
        <v>1820083207</v>
      </c>
      <c r="H24" s="23"/>
    </row>
    <row r="25" spans="1:7" ht="16.5">
      <c r="A25" s="80" t="s">
        <v>93</v>
      </c>
      <c r="B25" s="12" t="s">
        <v>188</v>
      </c>
      <c r="C25" s="13">
        <v>12</v>
      </c>
      <c r="D25" s="14"/>
      <c r="E25" s="15">
        <v>-1467497736</v>
      </c>
      <c r="F25" s="15">
        <v>231000000</v>
      </c>
      <c r="G25" s="22"/>
    </row>
    <row r="26" spans="1:6" ht="16.5">
      <c r="A26" s="80" t="s">
        <v>93</v>
      </c>
      <c r="B26" s="12" t="s">
        <v>184</v>
      </c>
      <c r="C26" s="13">
        <v>13</v>
      </c>
      <c r="D26" s="14"/>
      <c r="E26" s="15">
        <v>0</v>
      </c>
      <c r="F26" s="15">
        <v>-25608829</v>
      </c>
    </row>
    <row r="27" spans="1:6" ht="16.5">
      <c r="A27" s="80" t="s">
        <v>93</v>
      </c>
      <c r="B27" s="12" t="s">
        <v>189</v>
      </c>
      <c r="C27" s="13">
        <v>14</v>
      </c>
      <c r="D27" s="14" t="s">
        <v>519</v>
      </c>
      <c r="E27" s="15">
        <v>-5458585739</v>
      </c>
      <c r="F27" s="15">
        <v>-3866613151</v>
      </c>
    </row>
    <row r="28" spans="1:6" ht="16.5">
      <c r="A28" s="80" t="s">
        <v>93</v>
      </c>
      <c r="B28" s="12" t="s">
        <v>190</v>
      </c>
      <c r="C28" s="13">
        <v>15</v>
      </c>
      <c r="D28" s="14"/>
      <c r="E28" s="15">
        <v>0</v>
      </c>
      <c r="F28" s="15">
        <v>0</v>
      </c>
    </row>
    <row r="29" spans="1:6" ht="16.5">
      <c r="A29" s="80" t="s">
        <v>93</v>
      </c>
      <c r="B29" s="12" t="s">
        <v>191</v>
      </c>
      <c r="C29" s="13">
        <v>16</v>
      </c>
      <c r="D29" s="14"/>
      <c r="E29" s="15">
        <v>0</v>
      </c>
      <c r="F29" s="15">
        <v>0</v>
      </c>
    </row>
    <row r="30" spans="1:6" s="18" customFormat="1" ht="16.5">
      <c r="A30" s="79"/>
      <c r="B30" s="7" t="s">
        <v>51</v>
      </c>
      <c r="C30" s="8">
        <v>20</v>
      </c>
      <c r="D30" s="9"/>
      <c r="E30" s="122">
        <v>5156753960</v>
      </c>
      <c r="F30" s="10">
        <v>10647534265</v>
      </c>
    </row>
    <row r="31" spans="1:6" s="18" customFormat="1" ht="16.5">
      <c r="A31" s="79" t="s">
        <v>36</v>
      </c>
      <c r="B31" s="7" t="s">
        <v>192</v>
      </c>
      <c r="C31" s="8"/>
      <c r="D31" s="9"/>
      <c r="E31" s="10"/>
      <c r="F31" s="10"/>
    </row>
    <row r="32" spans="1:6" ht="33">
      <c r="A32" s="82" t="s">
        <v>35</v>
      </c>
      <c r="B32" s="35" t="s">
        <v>52</v>
      </c>
      <c r="C32" s="13">
        <v>21</v>
      </c>
      <c r="D32" s="14"/>
      <c r="E32" s="15">
        <v>-5361702971</v>
      </c>
      <c r="F32" s="15">
        <v>-4699670379</v>
      </c>
    </row>
    <row r="33" spans="1:6" ht="16.5">
      <c r="A33" s="83" t="s">
        <v>38</v>
      </c>
      <c r="B33" s="12" t="s">
        <v>54</v>
      </c>
      <c r="C33" s="13">
        <v>22</v>
      </c>
      <c r="D33" s="14"/>
      <c r="E33" s="15">
        <v>424909091</v>
      </c>
      <c r="F33" s="15">
        <v>568999999</v>
      </c>
    </row>
    <row r="34" spans="1:6" ht="14.25" hidden="1">
      <c r="A34" s="82" t="s">
        <v>41</v>
      </c>
      <c r="B34" s="35" t="s">
        <v>213</v>
      </c>
      <c r="C34" s="13" t="s">
        <v>279</v>
      </c>
      <c r="D34" s="14"/>
      <c r="E34" s="15">
        <v>0</v>
      </c>
      <c r="F34" s="15">
        <v>0</v>
      </c>
    </row>
    <row r="35" spans="1:6" ht="28.5" hidden="1">
      <c r="A35" s="82" t="s">
        <v>42</v>
      </c>
      <c r="B35" s="35" t="s">
        <v>214</v>
      </c>
      <c r="C35" s="13" t="s">
        <v>280</v>
      </c>
      <c r="D35" s="14"/>
      <c r="E35" s="15">
        <v>0</v>
      </c>
      <c r="F35" s="15">
        <v>0</v>
      </c>
    </row>
    <row r="36" spans="1:6" ht="14.25" hidden="1">
      <c r="A36" s="82" t="s">
        <v>39</v>
      </c>
      <c r="B36" s="35" t="s">
        <v>215</v>
      </c>
      <c r="C36" s="13" t="s">
        <v>281</v>
      </c>
      <c r="D36" s="14"/>
      <c r="E36" s="15">
        <v>0</v>
      </c>
      <c r="F36" s="15"/>
    </row>
    <row r="37" spans="1:6" ht="14.25" hidden="1">
      <c r="A37" s="83" t="s">
        <v>73</v>
      </c>
      <c r="B37" s="12" t="s">
        <v>55</v>
      </c>
      <c r="C37" s="13">
        <v>26</v>
      </c>
      <c r="D37" s="14"/>
      <c r="E37" s="15">
        <v>0</v>
      </c>
      <c r="F37" s="15"/>
    </row>
    <row r="38" spans="1:6" ht="16.5">
      <c r="A38" s="83" t="s">
        <v>171</v>
      </c>
      <c r="B38" s="12" t="s">
        <v>56</v>
      </c>
      <c r="C38" s="13">
        <v>27</v>
      </c>
      <c r="D38" s="14"/>
      <c r="E38" s="15">
        <v>1191738557</v>
      </c>
      <c r="F38" s="15">
        <v>55950000</v>
      </c>
    </row>
    <row r="39" spans="1:6" s="18" customFormat="1" ht="16.5">
      <c r="A39" s="79"/>
      <c r="B39" s="7" t="s">
        <v>57</v>
      </c>
      <c r="C39" s="8">
        <v>30</v>
      </c>
      <c r="D39" s="9"/>
      <c r="E39" s="10">
        <v>-3745055323</v>
      </c>
      <c r="F39" s="10">
        <v>-4074720380</v>
      </c>
    </row>
    <row r="40" spans="1:6" s="18" customFormat="1" ht="16.5">
      <c r="A40" s="79" t="s">
        <v>37</v>
      </c>
      <c r="B40" s="7" t="s">
        <v>198</v>
      </c>
      <c r="C40" s="8"/>
      <c r="D40" s="9"/>
      <c r="E40" s="10"/>
      <c r="F40" s="10"/>
    </row>
    <row r="41" spans="1:6" ht="14.25" hidden="1">
      <c r="A41" s="83" t="s">
        <v>35</v>
      </c>
      <c r="B41" s="12" t="s">
        <v>58</v>
      </c>
      <c r="C41" s="13">
        <v>31</v>
      </c>
      <c r="D41" s="14"/>
      <c r="E41" s="15" t="s">
        <v>50</v>
      </c>
      <c r="F41" s="15" t="s">
        <v>50</v>
      </c>
    </row>
    <row r="42" spans="1:6" ht="28.5" hidden="1">
      <c r="A42" s="82" t="s">
        <v>53</v>
      </c>
      <c r="B42" s="35" t="s">
        <v>59</v>
      </c>
      <c r="C42" s="13">
        <v>32</v>
      </c>
      <c r="D42" s="14"/>
      <c r="E42" s="15" t="s">
        <v>50</v>
      </c>
      <c r="F42" s="15" t="s">
        <v>50</v>
      </c>
    </row>
    <row r="43" spans="1:6" ht="16.5">
      <c r="A43" s="83" t="s">
        <v>41</v>
      </c>
      <c r="B43" s="12" t="s">
        <v>216</v>
      </c>
      <c r="C43" s="13">
        <v>33</v>
      </c>
      <c r="D43" s="14"/>
      <c r="E43" s="15">
        <v>0</v>
      </c>
      <c r="F43" s="15">
        <v>0</v>
      </c>
    </row>
    <row r="44" spans="1:6" ht="16.5">
      <c r="A44" s="83" t="s">
        <v>42</v>
      </c>
      <c r="B44" s="12" t="s">
        <v>217</v>
      </c>
      <c r="C44" s="13">
        <v>34</v>
      </c>
      <c r="D44" s="14"/>
      <c r="E44" s="15">
        <v>0</v>
      </c>
      <c r="F44" s="15">
        <v>0</v>
      </c>
    </row>
    <row r="45" spans="1:6" ht="14.25" hidden="1">
      <c r="A45" s="83" t="s">
        <v>60</v>
      </c>
      <c r="B45" s="12" t="s">
        <v>61</v>
      </c>
      <c r="C45" s="13">
        <v>35</v>
      </c>
      <c r="D45" s="14"/>
      <c r="E45" s="15" t="s">
        <v>50</v>
      </c>
      <c r="F45" s="15" t="s">
        <v>50</v>
      </c>
    </row>
    <row r="46" spans="1:6" ht="16.5">
      <c r="A46" s="83" t="s">
        <v>73</v>
      </c>
      <c r="B46" s="12" t="s">
        <v>62</v>
      </c>
      <c r="C46" s="13">
        <v>36</v>
      </c>
      <c r="D46" s="14"/>
      <c r="E46" s="15">
        <v>-6731407377</v>
      </c>
      <c r="F46" s="15">
        <v>-6283986940</v>
      </c>
    </row>
    <row r="47" spans="1:6" s="18" customFormat="1" ht="16.5">
      <c r="A47" s="79"/>
      <c r="B47" s="7" t="s">
        <v>63</v>
      </c>
      <c r="C47" s="8">
        <v>40</v>
      </c>
      <c r="D47" s="9"/>
      <c r="E47" s="10">
        <v>-6731407377</v>
      </c>
      <c r="F47" s="10">
        <v>-6283986940</v>
      </c>
    </row>
    <row r="48" spans="1:6" s="18" customFormat="1" ht="16.5">
      <c r="A48" s="6"/>
      <c r="B48" s="7" t="s">
        <v>64</v>
      </c>
      <c r="C48" s="8">
        <v>50</v>
      </c>
      <c r="D48" s="9"/>
      <c r="E48" s="10">
        <v>-5319708740</v>
      </c>
      <c r="F48" s="10">
        <v>288826945</v>
      </c>
    </row>
    <row r="49" spans="1:7" s="18" customFormat="1" ht="16.5">
      <c r="A49" s="6"/>
      <c r="B49" s="7" t="s">
        <v>65</v>
      </c>
      <c r="C49" s="8">
        <v>60</v>
      </c>
      <c r="D49" s="9"/>
      <c r="E49" s="10">
        <v>25391960469</v>
      </c>
      <c r="F49" s="10">
        <v>12725479311</v>
      </c>
      <c r="G49" s="151"/>
    </row>
    <row r="50" spans="1:7" s="46" customFormat="1" ht="33">
      <c r="A50" s="65"/>
      <c r="B50" s="66" t="s">
        <v>66</v>
      </c>
      <c r="C50" s="54">
        <v>61</v>
      </c>
      <c r="D50" s="55"/>
      <c r="E50" s="123">
        <v>0</v>
      </c>
      <c r="F50" s="15">
        <v>0</v>
      </c>
      <c r="G50" s="151"/>
    </row>
    <row r="51" spans="1:7" s="18" customFormat="1" ht="17.25" thickBot="1">
      <c r="A51" s="67"/>
      <c r="B51" s="68" t="s">
        <v>67</v>
      </c>
      <c r="C51" s="56">
        <v>70</v>
      </c>
      <c r="D51" s="57"/>
      <c r="E51" s="69">
        <v>20072251729</v>
      </c>
      <c r="F51" s="69">
        <v>13014306256</v>
      </c>
      <c r="G51" s="151"/>
    </row>
    <row r="52" spans="1:6" ht="21.75" customHeight="1" thickTop="1">
      <c r="A52" s="12"/>
      <c r="D52" s="58"/>
      <c r="E52" s="157" t="str">
        <f>KQKD!F30</f>
        <v>TP. HCM, ngày 25  tháng 7 năm 2011</v>
      </c>
      <c r="F52" s="3"/>
    </row>
    <row r="53" spans="2:6" ht="15" customHeight="1">
      <c r="B53" s="93" t="s">
        <v>627</v>
      </c>
      <c r="C53" s="70"/>
      <c r="D53" s="71"/>
      <c r="E53" s="59" t="str">
        <f>KQKD!F31</f>
        <v>Tổng Giám Đốc</v>
      </c>
      <c r="F53" s="3"/>
    </row>
    <row r="54" spans="1:2" ht="16.5">
      <c r="A54" s="12"/>
      <c r="B54" s="93"/>
    </row>
    <row r="55" spans="1:2" ht="16.5">
      <c r="A55" s="12"/>
      <c r="B55" s="93"/>
    </row>
    <row r="56" spans="1:2" ht="16.5">
      <c r="A56" s="12"/>
      <c r="B56" s="93"/>
    </row>
    <row r="57" spans="1:6" s="42" customFormat="1" ht="15">
      <c r="A57" s="152"/>
      <c r="B57" s="93" t="s">
        <v>628</v>
      </c>
      <c r="C57" s="153"/>
      <c r="D57" s="120"/>
      <c r="E57" s="154" t="str">
        <f>CDKT!D95</f>
        <v>Mai thị Bé</v>
      </c>
      <c r="F57" s="154"/>
    </row>
    <row r="60" ht="14.25">
      <c r="A60" s="12"/>
    </row>
    <row r="61" spans="1:2" ht="15">
      <c r="A61" s="12"/>
      <c r="B61" s="18"/>
    </row>
  </sheetData>
  <mergeCells count="3">
    <mergeCell ref="A11:B12"/>
    <mergeCell ref="D11:D12"/>
    <mergeCell ref="C11:C12"/>
  </mergeCells>
  <printOptions horizontalCentered="1"/>
  <pageMargins left="0.5" right="0.25" top="0.25" bottom="0" header="0" footer="0"/>
  <pageSetup horizontalDpi="600" verticalDpi="600" orientation="portrait" paperSize="9" scale="90" r:id="rId3"/>
  <headerFooter alignWithMargins="0">
    <oddFooter xml:space="preserve">&amp;L&amp;"Arial Narrow,Italic"Báo cáo này phải được đọc cùng với Bản thuyết minh báo cáo tài chính&amp;R&amp;P+3 </oddFooter>
  </headerFooter>
  <legacyDrawing r:id="rId2"/>
</worksheet>
</file>

<file path=xl/worksheets/sheet5.xml><?xml version="1.0" encoding="utf-8"?>
<worksheet xmlns="http://schemas.openxmlformats.org/spreadsheetml/2006/main" xmlns:r="http://schemas.openxmlformats.org/officeDocument/2006/relationships">
  <dimension ref="A1:J345"/>
  <sheetViews>
    <sheetView view="pageBreakPreview" zoomScaleSheetLayoutView="100" workbookViewId="0" topLeftCell="A283">
      <pane xSplit="4" topLeftCell="E1" activePane="topRight" state="frozen"/>
      <selection pane="topLeft" activeCell="A94" sqref="A94"/>
      <selection pane="topRight" activeCell="B329" sqref="B329"/>
    </sheetView>
  </sheetViews>
  <sheetFormatPr defaultColWidth="9.140625" defaultRowHeight="12.75"/>
  <cols>
    <col min="1" max="1" width="4.421875" style="21" customWidth="1"/>
    <col min="2" max="2" width="22.28125" style="21" customWidth="1"/>
    <col min="3" max="3" width="4.140625" style="21" customWidth="1"/>
    <col min="4" max="4" width="14.421875" style="22" customWidth="1"/>
    <col min="5" max="5" width="15.28125" style="22" customWidth="1"/>
    <col min="6" max="6" width="16.140625" style="23" customWidth="1"/>
    <col min="7" max="7" width="16.28125" style="23" customWidth="1"/>
    <col min="8" max="8" width="15.7109375" style="23" customWidth="1"/>
    <col min="9" max="9" width="4.7109375" style="21" hidden="1" customWidth="1"/>
    <col min="10" max="16384" width="9.140625" style="21" customWidth="1"/>
  </cols>
  <sheetData>
    <row r="1" s="18" customFormat="1" ht="16.5">
      <c r="A1" s="18" t="str">
        <f>CDKT!A1</f>
        <v>CÔNG TY CỔ PHẦN DƯỢC PHẨM DƯỢC LIỆU PHARMEDIC</v>
      </c>
    </row>
    <row r="2" spans="1:8" ht="16.5">
      <c r="A2" s="21" t="str">
        <f>CDKT!A2</f>
        <v>Địa chỉ : 367, Nguyễn Trãi, P. Nguyễn Cư Trinh, Q.I, TP. Hồ Chí Minh</v>
      </c>
      <c r="D2" s="21"/>
      <c r="E2" s="21"/>
      <c r="F2" s="21"/>
      <c r="G2" s="21"/>
      <c r="H2" s="21"/>
    </row>
    <row r="3" spans="1:8" ht="16.5">
      <c r="A3" s="21" t="str">
        <f>CDKT!A3</f>
        <v>BÁO CÁO TÀI CHÍNH</v>
      </c>
      <c r="D3" s="21"/>
      <c r="E3" s="21"/>
      <c r="F3" s="21"/>
      <c r="G3" s="21"/>
      <c r="H3" s="21"/>
    </row>
    <row r="4" spans="1:8" ht="16.5">
      <c r="A4" s="21" t="str">
        <f>CDKT!A4</f>
        <v>Từ ngày 01/01/2011 đến ngày 30/06/2011</v>
      </c>
      <c r="D4" s="21"/>
      <c r="E4" s="21"/>
      <c r="F4" s="21"/>
      <c r="G4" s="21"/>
      <c r="H4" s="21"/>
    </row>
    <row r="5" spans="4:8" ht="17.25" thickBot="1">
      <c r="D5" s="21"/>
      <c r="E5" s="21"/>
      <c r="F5" s="21"/>
      <c r="G5" s="21"/>
      <c r="H5" s="21"/>
    </row>
    <row r="6" spans="1:8" s="130" customFormat="1" ht="34.5" customHeight="1">
      <c r="A6" s="252"/>
      <c r="B6" s="245" t="s">
        <v>76</v>
      </c>
      <c r="C6" s="245"/>
      <c r="D6" s="246"/>
      <c r="E6" s="246"/>
      <c r="F6" s="247"/>
      <c r="G6" s="247"/>
      <c r="H6" s="247"/>
    </row>
    <row r="7" spans="2:8" s="130" customFormat="1" ht="22.5" customHeight="1">
      <c r="B7" s="72" t="s">
        <v>608</v>
      </c>
      <c r="C7" s="2"/>
      <c r="D7" s="148"/>
      <c r="E7" s="148"/>
      <c r="F7" s="149"/>
      <c r="G7" s="149"/>
      <c r="H7" s="149"/>
    </row>
    <row r="8" ht="16.5"/>
    <row r="9" spans="1:8" s="18" customFormat="1" ht="16.5">
      <c r="A9" s="77" t="s">
        <v>612</v>
      </c>
      <c r="B9" s="18" t="s">
        <v>410</v>
      </c>
      <c r="D9" s="19"/>
      <c r="E9" s="19"/>
      <c r="F9" s="20"/>
      <c r="G9" s="20"/>
      <c r="H9" s="20"/>
    </row>
    <row r="10" spans="1:4" ht="17.25" customHeight="1">
      <c r="A10" s="77" t="s">
        <v>35</v>
      </c>
      <c r="B10" s="18" t="s">
        <v>270</v>
      </c>
      <c r="C10" s="18" t="s">
        <v>273</v>
      </c>
      <c r="D10" s="22" t="s">
        <v>200</v>
      </c>
    </row>
    <row r="11" spans="1:8" s="18" customFormat="1" ht="17.25" customHeight="1">
      <c r="A11" s="77" t="s">
        <v>38</v>
      </c>
      <c r="B11" s="18" t="s">
        <v>271</v>
      </c>
      <c r="C11" s="18" t="s">
        <v>273</v>
      </c>
      <c r="D11" s="22" t="s">
        <v>264</v>
      </c>
      <c r="E11" s="19"/>
      <c r="F11" s="20"/>
      <c r="G11" s="20"/>
      <c r="H11" s="20"/>
    </row>
    <row r="12" spans="1:8" s="18" customFormat="1" ht="17.25" customHeight="1">
      <c r="A12" s="77" t="s">
        <v>77</v>
      </c>
      <c r="B12" s="18" t="s">
        <v>272</v>
      </c>
      <c r="C12" s="18" t="s">
        <v>273</v>
      </c>
      <c r="D12" s="22"/>
      <c r="E12" s="19"/>
      <c r="F12" s="20"/>
      <c r="G12" s="20"/>
      <c r="H12" s="20"/>
    </row>
    <row r="13" spans="1:8" ht="102" customHeight="1">
      <c r="A13" s="84"/>
      <c r="B13" s="24"/>
      <c r="C13" s="24"/>
      <c r="D13" s="278" t="s">
        <v>282</v>
      </c>
      <c r="E13" s="278"/>
      <c r="F13" s="278"/>
      <c r="G13" s="278"/>
      <c r="H13" s="278"/>
    </row>
    <row r="14" spans="1:8" s="18" customFormat="1" ht="28.5" customHeight="1">
      <c r="A14" s="77" t="s">
        <v>611</v>
      </c>
      <c r="B14" s="18" t="s">
        <v>402</v>
      </c>
      <c r="D14" s="19"/>
      <c r="E14" s="19"/>
      <c r="F14" s="20"/>
      <c r="G14" s="20"/>
      <c r="H14" s="20"/>
    </row>
    <row r="15" spans="1:2" ht="17.25" customHeight="1">
      <c r="A15" s="77" t="s">
        <v>609</v>
      </c>
      <c r="B15" s="18" t="s">
        <v>403</v>
      </c>
    </row>
    <row r="16" spans="1:2" ht="16.5">
      <c r="A16" s="78"/>
      <c r="B16" s="21" t="s">
        <v>404</v>
      </c>
    </row>
    <row r="17" spans="1:8" s="18" customFormat="1" ht="21" customHeight="1">
      <c r="A17" s="77" t="s">
        <v>610</v>
      </c>
      <c r="B17" s="18" t="s">
        <v>201</v>
      </c>
      <c r="D17" s="19"/>
      <c r="E17" s="19"/>
      <c r="F17" s="20"/>
      <c r="G17" s="20"/>
      <c r="H17" s="20"/>
    </row>
    <row r="18" spans="1:8" s="18" customFormat="1" ht="16.5">
      <c r="A18" s="77"/>
      <c r="B18" s="21" t="s">
        <v>283</v>
      </c>
      <c r="D18" s="19"/>
      <c r="E18" s="19"/>
      <c r="F18" s="20"/>
      <c r="G18" s="20"/>
      <c r="H18" s="20"/>
    </row>
    <row r="19" spans="1:8" s="18" customFormat="1" ht="27.75" customHeight="1">
      <c r="A19" s="77" t="s">
        <v>226</v>
      </c>
      <c r="B19" s="18" t="s">
        <v>78</v>
      </c>
      <c r="D19" s="19"/>
      <c r="E19" s="19"/>
      <c r="F19" s="20"/>
      <c r="G19" s="20"/>
      <c r="H19" s="20"/>
    </row>
    <row r="20" spans="1:2" ht="16.5">
      <c r="A20" s="77" t="s">
        <v>35</v>
      </c>
      <c r="B20" s="18" t="s">
        <v>79</v>
      </c>
    </row>
    <row r="21" spans="1:8" ht="37.5" customHeight="1">
      <c r="A21" s="78"/>
      <c r="B21" s="271" t="s">
        <v>676</v>
      </c>
      <c r="C21" s="271"/>
      <c r="D21" s="271"/>
      <c r="E21" s="271"/>
      <c r="F21" s="271"/>
      <c r="G21" s="271"/>
      <c r="H21" s="271"/>
    </row>
    <row r="22" spans="1:8" s="18" customFormat="1" ht="21" customHeight="1">
      <c r="A22" s="77" t="s">
        <v>38</v>
      </c>
      <c r="B22" s="18" t="s">
        <v>202</v>
      </c>
      <c r="D22" s="19"/>
      <c r="E22" s="19"/>
      <c r="F22" s="20"/>
      <c r="G22" s="20"/>
      <c r="H22" s="20"/>
    </row>
    <row r="23" spans="1:8" ht="33.75" customHeight="1">
      <c r="A23" s="78"/>
      <c r="B23" s="271" t="s">
        <v>639</v>
      </c>
      <c r="C23" s="271"/>
      <c r="D23" s="271"/>
      <c r="E23" s="271"/>
      <c r="F23" s="271"/>
      <c r="G23" s="271"/>
      <c r="H23" s="271"/>
    </row>
    <row r="24" spans="1:8" s="18" customFormat="1" ht="21" customHeight="1">
      <c r="A24" s="77" t="s">
        <v>41</v>
      </c>
      <c r="B24" s="18" t="s">
        <v>289</v>
      </c>
      <c r="D24" s="19"/>
      <c r="E24" s="19"/>
      <c r="F24" s="20"/>
      <c r="G24" s="20"/>
      <c r="H24" s="20"/>
    </row>
    <row r="25" spans="1:8" s="18" customFormat="1" ht="16.5">
      <c r="A25" s="77"/>
      <c r="B25" s="21" t="s">
        <v>288</v>
      </c>
      <c r="D25" s="19"/>
      <c r="E25" s="19"/>
      <c r="F25" s="20"/>
      <c r="G25" s="20"/>
      <c r="H25" s="20"/>
    </row>
    <row r="26" spans="1:8" s="18" customFormat="1" ht="26.25" customHeight="1">
      <c r="A26" s="77" t="s">
        <v>199</v>
      </c>
      <c r="B26" s="18" t="s">
        <v>80</v>
      </c>
      <c r="D26" s="19"/>
      <c r="E26" s="19"/>
      <c r="F26" s="20"/>
      <c r="G26" s="20"/>
      <c r="H26" s="20"/>
    </row>
    <row r="27" spans="1:8" s="18" customFormat="1" ht="21" customHeight="1">
      <c r="A27" s="77" t="s">
        <v>35</v>
      </c>
      <c r="B27" s="18" t="s">
        <v>203</v>
      </c>
      <c r="D27" s="19"/>
      <c r="E27" s="19"/>
      <c r="F27" s="20"/>
      <c r="G27" s="20"/>
      <c r="H27" s="20"/>
    </row>
    <row r="28" spans="1:2" ht="16.5">
      <c r="A28" s="78"/>
      <c r="B28" s="21" t="s">
        <v>81</v>
      </c>
    </row>
    <row r="29" spans="1:8" s="18" customFormat="1" ht="21" customHeight="1">
      <c r="A29" s="77" t="s">
        <v>38</v>
      </c>
      <c r="B29" s="18" t="s">
        <v>417</v>
      </c>
      <c r="D29" s="19"/>
      <c r="E29" s="19"/>
      <c r="F29" s="20"/>
      <c r="G29" s="20"/>
      <c r="H29" s="20"/>
    </row>
    <row r="30" spans="1:8" ht="54.75" customHeight="1">
      <c r="A30" s="78"/>
      <c r="B30" s="274" t="s">
        <v>204</v>
      </c>
      <c r="C30" s="272"/>
      <c r="D30" s="272"/>
      <c r="E30" s="272"/>
      <c r="F30" s="272"/>
      <c r="G30" s="272"/>
      <c r="H30" s="272"/>
    </row>
    <row r="31" spans="1:8" s="18" customFormat="1" ht="21" customHeight="1">
      <c r="A31" s="77" t="s">
        <v>41</v>
      </c>
      <c r="B31" s="18" t="s">
        <v>415</v>
      </c>
      <c r="D31" s="19"/>
      <c r="E31" s="19"/>
      <c r="F31" s="20"/>
      <c r="G31" s="20"/>
      <c r="H31" s="20"/>
    </row>
    <row r="32" spans="1:8" ht="36" customHeight="1">
      <c r="A32" s="78"/>
      <c r="B32" s="274" t="s">
        <v>430</v>
      </c>
      <c r="C32" s="271"/>
      <c r="D32" s="271"/>
      <c r="E32" s="271"/>
      <c r="F32" s="271"/>
      <c r="G32" s="271"/>
      <c r="H32" s="271"/>
    </row>
    <row r="33" spans="1:8" ht="38.25" customHeight="1">
      <c r="A33" s="78"/>
      <c r="B33" s="274" t="s">
        <v>205</v>
      </c>
      <c r="C33" s="271"/>
      <c r="D33" s="271"/>
      <c r="E33" s="271"/>
      <c r="F33" s="271"/>
      <c r="G33" s="271"/>
      <c r="H33" s="271"/>
    </row>
    <row r="34" spans="1:8" ht="16.5">
      <c r="A34" s="78"/>
      <c r="B34" s="158"/>
      <c r="C34" s="125"/>
      <c r="D34" s="125"/>
      <c r="E34" s="125"/>
      <c r="F34" s="125"/>
      <c r="G34" s="125"/>
      <c r="H34" s="125"/>
    </row>
    <row r="35" spans="1:8" ht="17.25" thickBot="1">
      <c r="A35" s="227" t="s">
        <v>268</v>
      </c>
      <c r="B35" s="228"/>
      <c r="C35" s="227"/>
      <c r="D35" s="227"/>
      <c r="E35" s="227"/>
      <c r="F35" s="227"/>
      <c r="G35" s="227"/>
      <c r="H35" s="227"/>
    </row>
    <row r="36" spans="1:8" s="18" customFormat="1" ht="27" customHeight="1">
      <c r="A36" s="77" t="s">
        <v>42</v>
      </c>
      <c r="B36" s="18" t="s">
        <v>206</v>
      </c>
      <c r="D36" s="19"/>
      <c r="E36" s="19"/>
      <c r="F36" s="20"/>
      <c r="G36" s="20"/>
      <c r="H36" s="20"/>
    </row>
    <row r="37" spans="1:2" ht="19.5" customHeight="1">
      <c r="A37" s="78"/>
      <c r="B37" s="21" t="s">
        <v>207</v>
      </c>
    </row>
    <row r="38" spans="1:2" ht="24.75" customHeight="1">
      <c r="A38" s="78"/>
      <c r="B38" s="21" t="s">
        <v>208</v>
      </c>
    </row>
    <row r="39" spans="1:8" s="18" customFormat="1" ht="16.5">
      <c r="A39" s="77" t="s">
        <v>39</v>
      </c>
      <c r="B39" s="18" t="s">
        <v>629</v>
      </c>
      <c r="D39" s="19"/>
      <c r="E39" s="19"/>
      <c r="F39" s="20"/>
      <c r="G39" s="20"/>
      <c r="H39" s="20"/>
    </row>
    <row r="40" spans="1:8" ht="72" customHeight="1">
      <c r="A40" s="78"/>
      <c r="B40" s="274" t="s">
        <v>284</v>
      </c>
      <c r="C40" s="271"/>
      <c r="D40" s="271"/>
      <c r="E40" s="271"/>
      <c r="F40" s="271"/>
      <c r="G40" s="271"/>
      <c r="H40" s="271"/>
    </row>
    <row r="41" spans="1:8" ht="35.25" customHeight="1">
      <c r="A41" s="78"/>
      <c r="B41" s="274" t="s">
        <v>673</v>
      </c>
      <c r="C41" s="271"/>
      <c r="D41" s="271"/>
      <c r="E41" s="271"/>
      <c r="F41" s="271"/>
      <c r="G41" s="271"/>
      <c r="H41" s="271"/>
    </row>
    <row r="42" spans="1:8" ht="42.75" customHeight="1">
      <c r="A42" s="78"/>
      <c r="B42" s="274" t="s">
        <v>685</v>
      </c>
      <c r="C42" s="271"/>
      <c r="D42" s="271"/>
      <c r="E42" s="271"/>
      <c r="F42" s="271"/>
      <c r="G42" s="271"/>
      <c r="H42" s="271"/>
    </row>
    <row r="43" spans="1:8" ht="27" customHeight="1">
      <c r="A43" s="78"/>
      <c r="B43" s="274" t="s">
        <v>658</v>
      </c>
      <c r="C43" s="271"/>
      <c r="D43" s="271"/>
      <c r="E43" s="271"/>
      <c r="F43" s="271"/>
      <c r="G43" s="271"/>
      <c r="H43" s="271"/>
    </row>
    <row r="44" spans="1:7" ht="16.5">
      <c r="A44" s="78"/>
      <c r="B44" s="21" t="s">
        <v>99</v>
      </c>
      <c r="G44" s="26" t="s">
        <v>640</v>
      </c>
    </row>
    <row r="45" spans="1:7" ht="16.5">
      <c r="A45" s="78"/>
      <c r="B45" s="21" t="s">
        <v>100</v>
      </c>
      <c r="G45" s="26" t="s">
        <v>641</v>
      </c>
    </row>
    <row r="46" spans="1:7" ht="16.5">
      <c r="A46" s="78"/>
      <c r="B46" s="21" t="s">
        <v>210</v>
      </c>
      <c r="G46" s="26" t="s">
        <v>642</v>
      </c>
    </row>
    <row r="47" spans="1:7" ht="16.5">
      <c r="A47" s="78"/>
      <c r="B47" s="21" t="s">
        <v>211</v>
      </c>
      <c r="G47" s="26" t="s">
        <v>644</v>
      </c>
    </row>
    <row r="48" spans="1:7" ht="16.5">
      <c r="A48" s="78"/>
      <c r="B48" s="21" t="s">
        <v>209</v>
      </c>
      <c r="G48" s="26" t="s">
        <v>630</v>
      </c>
    </row>
    <row r="49" spans="1:7" ht="16.5">
      <c r="A49" s="78"/>
      <c r="B49" s="21" t="s">
        <v>631</v>
      </c>
      <c r="G49" s="26" t="s">
        <v>643</v>
      </c>
    </row>
    <row r="50" spans="1:7" ht="16.5">
      <c r="A50" s="78"/>
      <c r="B50" s="21" t="s">
        <v>212</v>
      </c>
      <c r="G50" s="26" t="s">
        <v>645</v>
      </c>
    </row>
    <row r="51" spans="1:8" s="18" customFormat="1" ht="16.5">
      <c r="A51" s="77" t="s">
        <v>73</v>
      </c>
      <c r="B51" s="18" t="s">
        <v>632</v>
      </c>
      <c r="D51" s="19"/>
      <c r="E51" s="19"/>
      <c r="F51" s="20"/>
      <c r="G51" s="27"/>
      <c r="H51" s="20"/>
    </row>
    <row r="52" spans="1:7" ht="16.5">
      <c r="A52" s="78"/>
      <c r="B52" s="21" t="s">
        <v>418</v>
      </c>
      <c r="G52" s="26"/>
    </row>
    <row r="53" spans="1:8" s="18" customFormat="1" ht="16.5">
      <c r="A53" s="77" t="s">
        <v>171</v>
      </c>
      <c r="B53" s="277" t="s">
        <v>633</v>
      </c>
      <c r="C53" s="275"/>
      <c r="D53" s="275"/>
      <c r="E53" s="275"/>
      <c r="F53" s="275"/>
      <c r="G53" s="275"/>
      <c r="H53" s="275"/>
    </row>
    <row r="54" spans="1:8" ht="53.25" customHeight="1">
      <c r="A54" s="78"/>
      <c r="B54" s="274" t="s">
        <v>674</v>
      </c>
      <c r="C54" s="272"/>
      <c r="D54" s="272"/>
      <c r="E54" s="272"/>
      <c r="F54" s="272"/>
      <c r="G54" s="272"/>
      <c r="H54" s="272"/>
    </row>
    <row r="55" spans="1:8" s="18" customFormat="1" ht="16.5">
      <c r="A55" s="77" t="s">
        <v>82</v>
      </c>
      <c r="B55" s="277" t="s">
        <v>634</v>
      </c>
      <c r="C55" s="275"/>
      <c r="D55" s="275"/>
      <c r="E55" s="275"/>
      <c r="F55" s="275"/>
      <c r="G55" s="275"/>
      <c r="H55" s="275"/>
    </row>
    <row r="56" spans="1:8" ht="33" customHeight="1">
      <c r="A56" s="78"/>
      <c r="B56" s="274" t="s">
        <v>635</v>
      </c>
      <c r="C56" s="272"/>
      <c r="D56" s="272"/>
      <c r="E56" s="272"/>
      <c r="F56" s="272"/>
      <c r="G56" s="272"/>
      <c r="H56" s="272"/>
    </row>
    <row r="57" spans="1:8" s="18" customFormat="1" ht="16.5">
      <c r="A57" s="77" t="s">
        <v>83</v>
      </c>
      <c r="B57" s="277" t="s">
        <v>646</v>
      </c>
      <c r="C57" s="275"/>
      <c r="D57" s="275"/>
      <c r="E57" s="275"/>
      <c r="F57" s="275"/>
      <c r="G57" s="275"/>
      <c r="H57" s="275"/>
    </row>
    <row r="58" spans="1:8" ht="84.75" customHeight="1">
      <c r="A58" s="78"/>
      <c r="B58" s="274" t="s">
        <v>675</v>
      </c>
      <c r="C58" s="271"/>
      <c r="D58" s="271"/>
      <c r="E58" s="271"/>
      <c r="F58" s="271"/>
      <c r="G58" s="271"/>
      <c r="H58" s="271"/>
    </row>
    <row r="59" spans="1:8" s="18" customFormat="1" ht="16.5">
      <c r="A59" s="77" t="s">
        <v>84</v>
      </c>
      <c r="B59" s="18" t="s">
        <v>230</v>
      </c>
      <c r="D59" s="19"/>
      <c r="E59" s="19"/>
      <c r="F59" s="20"/>
      <c r="G59" s="20"/>
      <c r="H59" s="20"/>
    </row>
    <row r="60" spans="1:8" ht="23.25" customHeight="1">
      <c r="A60" s="78"/>
      <c r="B60" s="274" t="s">
        <v>678</v>
      </c>
      <c r="C60" s="271"/>
      <c r="D60" s="271"/>
      <c r="E60" s="271"/>
      <c r="F60" s="271"/>
      <c r="G60" s="271"/>
      <c r="H60" s="271"/>
    </row>
    <row r="61" spans="1:2" ht="21" customHeight="1">
      <c r="A61" s="78"/>
      <c r="B61" s="21" t="s">
        <v>679</v>
      </c>
    </row>
    <row r="62" spans="1:8" ht="41.25" customHeight="1">
      <c r="A62" s="78"/>
      <c r="B62" s="274" t="s">
        <v>680</v>
      </c>
      <c r="C62" s="271"/>
      <c r="D62" s="271"/>
      <c r="E62" s="271"/>
      <c r="F62" s="271"/>
      <c r="G62" s="271"/>
      <c r="H62" s="271"/>
    </row>
    <row r="63" spans="1:8" ht="16.5">
      <c r="A63" s="78"/>
      <c r="B63" s="158"/>
      <c r="C63" s="125"/>
      <c r="D63" s="125"/>
      <c r="E63" s="125"/>
      <c r="F63" s="125"/>
      <c r="G63" s="125"/>
      <c r="H63" s="125"/>
    </row>
    <row r="64" spans="1:8" ht="16.5">
      <c r="A64" s="78"/>
      <c r="B64" s="158"/>
      <c r="C64" s="125"/>
      <c r="D64" s="125"/>
      <c r="E64" s="125"/>
      <c r="F64" s="125"/>
      <c r="G64" s="125"/>
      <c r="H64" s="125"/>
    </row>
    <row r="65" spans="1:8" ht="17.25" thickBot="1">
      <c r="A65" s="227" t="s">
        <v>268</v>
      </c>
      <c r="B65" s="228"/>
      <c r="C65" s="227"/>
      <c r="D65" s="227"/>
      <c r="E65" s="227"/>
      <c r="F65" s="227"/>
      <c r="G65" s="227"/>
      <c r="H65" s="227"/>
    </row>
    <row r="66" spans="1:8" s="18" customFormat="1" ht="28.5" customHeight="1">
      <c r="A66" s="77" t="s">
        <v>85</v>
      </c>
      <c r="B66" s="18" t="s">
        <v>419</v>
      </c>
      <c r="D66" s="19"/>
      <c r="E66" s="19"/>
      <c r="F66" s="20"/>
      <c r="G66" s="20"/>
      <c r="H66" s="20"/>
    </row>
    <row r="67" spans="1:2" ht="16.5">
      <c r="A67" s="78"/>
      <c r="B67" s="21" t="s">
        <v>614</v>
      </c>
    </row>
    <row r="68" spans="1:8" ht="26.25" customHeight="1">
      <c r="A68" s="78"/>
      <c r="B68" s="274" t="s">
        <v>615</v>
      </c>
      <c r="C68" s="271"/>
      <c r="D68" s="271"/>
      <c r="E68" s="271"/>
      <c r="F68" s="271"/>
      <c r="G68" s="271"/>
      <c r="H68" s="271"/>
    </row>
    <row r="69" spans="1:8" ht="16.5">
      <c r="A69" s="78"/>
      <c r="B69" s="274" t="s">
        <v>613</v>
      </c>
      <c r="C69" s="271"/>
      <c r="D69" s="271"/>
      <c r="E69" s="271"/>
      <c r="F69" s="271"/>
      <c r="G69" s="271"/>
      <c r="H69" s="271"/>
    </row>
    <row r="70" spans="1:5" ht="17.25" customHeight="1">
      <c r="A70" s="78"/>
      <c r="B70" s="21" t="s">
        <v>15</v>
      </c>
      <c r="E70" s="45">
        <v>0.18</v>
      </c>
    </row>
    <row r="71" spans="1:5" ht="17.25" customHeight="1">
      <c r="A71" s="78"/>
      <c r="B71" s="21" t="s">
        <v>16</v>
      </c>
      <c r="E71" s="45">
        <v>0.05</v>
      </c>
    </row>
    <row r="72" spans="1:5" ht="17.25" customHeight="1">
      <c r="A72" s="78"/>
      <c r="B72" s="21" t="s">
        <v>227</v>
      </c>
      <c r="E72" s="45">
        <v>0.22</v>
      </c>
    </row>
    <row r="73" spans="1:5" ht="17.25" customHeight="1">
      <c r="A73" s="78"/>
      <c r="B73" s="21" t="s">
        <v>305</v>
      </c>
      <c r="E73" s="45">
        <v>0.05</v>
      </c>
    </row>
    <row r="74" spans="1:2" ht="16.5">
      <c r="A74" s="77" t="s">
        <v>86</v>
      </c>
      <c r="B74" s="18" t="s">
        <v>228</v>
      </c>
    </row>
    <row r="75" spans="1:2" ht="16.5">
      <c r="A75" s="78"/>
      <c r="B75" s="21" t="s">
        <v>229</v>
      </c>
    </row>
    <row r="76" spans="1:8" s="18" customFormat="1" ht="16.5">
      <c r="A76" s="77" t="s">
        <v>111</v>
      </c>
      <c r="B76" s="18" t="s">
        <v>231</v>
      </c>
      <c r="D76" s="19"/>
      <c r="E76" s="19"/>
      <c r="F76" s="20"/>
      <c r="G76" s="20"/>
      <c r="H76" s="20"/>
    </row>
    <row r="77" spans="1:8" ht="40.5" customHeight="1">
      <c r="A77" s="78"/>
      <c r="B77" s="274" t="s">
        <v>18</v>
      </c>
      <c r="C77" s="271"/>
      <c r="D77" s="271"/>
      <c r="E77" s="271"/>
      <c r="F77" s="271"/>
      <c r="G77" s="271"/>
      <c r="H77" s="271"/>
    </row>
    <row r="78" spans="1:8" ht="16.5">
      <c r="A78" s="78"/>
      <c r="B78" s="274" t="s">
        <v>637</v>
      </c>
      <c r="C78" s="271"/>
      <c r="D78" s="271"/>
      <c r="E78" s="271"/>
      <c r="F78" s="271"/>
      <c r="G78" s="271"/>
      <c r="H78" s="271"/>
    </row>
    <row r="79" spans="1:2" ht="16.5">
      <c r="A79" s="77" t="s">
        <v>174</v>
      </c>
      <c r="B79" s="18" t="s">
        <v>17</v>
      </c>
    </row>
    <row r="80" spans="1:8" ht="87" customHeight="1">
      <c r="A80" s="78"/>
      <c r="B80" s="274" t="s">
        <v>682</v>
      </c>
      <c r="C80" s="271"/>
      <c r="D80" s="271"/>
      <c r="E80" s="271"/>
      <c r="F80" s="271"/>
      <c r="G80" s="271"/>
      <c r="H80" s="271"/>
    </row>
    <row r="81" spans="1:8" ht="27.75" customHeight="1">
      <c r="A81" s="78"/>
      <c r="B81" s="274" t="s">
        <v>636</v>
      </c>
      <c r="C81" s="271"/>
      <c r="D81" s="271"/>
      <c r="E81" s="271"/>
      <c r="F81" s="271"/>
      <c r="G81" s="271"/>
      <c r="H81" s="271"/>
    </row>
    <row r="82" spans="1:8" s="18" customFormat="1" ht="25.5" customHeight="1">
      <c r="A82" s="77" t="s">
        <v>40</v>
      </c>
      <c r="B82" s="18" t="s">
        <v>232</v>
      </c>
      <c r="D82" s="19"/>
      <c r="E82" s="19"/>
      <c r="F82" s="20"/>
      <c r="G82" s="20"/>
      <c r="H82" s="20"/>
    </row>
    <row r="83" spans="1:8" s="18" customFormat="1" ht="16.5">
      <c r="A83" s="77" t="s">
        <v>35</v>
      </c>
      <c r="B83" s="18" t="s">
        <v>233</v>
      </c>
      <c r="D83" s="19"/>
      <c r="E83" s="19"/>
      <c r="F83" s="20"/>
      <c r="G83" s="20"/>
      <c r="H83" s="20"/>
    </row>
    <row r="84" spans="1:8" ht="16.5">
      <c r="A84" s="78"/>
      <c r="G84" s="43" t="s">
        <v>87</v>
      </c>
      <c r="H84" s="43" t="s">
        <v>88</v>
      </c>
    </row>
    <row r="85" spans="1:8" ht="16.5">
      <c r="A85" s="78"/>
      <c r="B85" s="21" t="s">
        <v>89</v>
      </c>
      <c r="G85" s="23">
        <v>673740787</v>
      </c>
      <c r="H85" s="23">
        <v>1857593459</v>
      </c>
    </row>
    <row r="86" spans="1:8" ht="16.5">
      <c r="A86" s="78"/>
      <c r="B86" s="21" t="s">
        <v>90</v>
      </c>
      <c r="G86" s="23">
        <v>898510942</v>
      </c>
      <c r="H86" s="23">
        <v>4534367010</v>
      </c>
    </row>
    <row r="87" spans="1:8" s="46" customFormat="1" ht="16.5">
      <c r="A87" s="85"/>
      <c r="B87" s="46" t="s">
        <v>677</v>
      </c>
      <c r="D87" s="47"/>
      <c r="E87" s="47"/>
      <c r="F87" s="48"/>
      <c r="G87" s="255">
        <v>11324.01</v>
      </c>
      <c r="H87" s="255">
        <v>423.67</v>
      </c>
    </row>
    <row r="88" spans="1:8" s="46" customFormat="1" ht="16.5">
      <c r="A88" s="85"/>
      <c r="B88" s="46" t="s">
        <v>683</v>
      </c>
      <c r="D88" s="47"/>
      <c r="E88" s="47"/>
      <c r="F88" s="48"/>
      <c r="G88" s="255">
        <v>504.21</v>
      </c>
      <c r="H88" s="255">
        <v>509.67</v>
      </c>
    </row>
    <row r="89" spans="1:8" ht="16.5">
      <c r="A89" s="78"/>
      <c r="B89" s="21" t="s">
        <v>69</v>
      </c>
      <c r="D89" s="29"/>
      <c r="F89" s="21"/>
      <c r="G89" s="23">
        <v>18500000000</v>
      </c>
      <c r="H89" s="23">
        <v>19000000000</v>
      </c>
    </row>
    <row r="90" spans="1:8" s="46" customFormat="1" ht="16.5">
      <c r="A90" s="85"/>
      <c r="B90" s="46" t="s">
        <v>411</v>
      </c>
      <c r="D90" s="159"/>
      <c r="E90" s="47"/>
      <c r="G90" s="48">
        <v>18500000000</v>
      </c>
      <c r="H90" s="48">
        <v>19000000000</v>
      </c>
    </row>
    <row r="91" spans="1:8" s="18" customFormat="1" ht="19.5" customHeight="1" thickBot="1">
      <c r="A91" s="77"/>
      <c r="B91" s="18" t="s">
        <v>91</v>
      </c>
      <c r="D91" s="19"/>
      <c r="F91" s="31">
        <v>0</v>
      </c>
      <c r="G91" s="30">
        <v>20072251729</v>
      </c>
      <c r="H91" s="30">
        <v>25391960469</v>
      </c>
    </row>
    <row r="92" spans="1:6" s="18" customFormat="1" ht="19.5" customHeight="1" thickTop="1">
      <c r="A92" s="77" t="s">
        <v>38</v>
      </c>
      <c r="B92" s="18" t="s">
        <v>616</v>
      </c>
      <c r="D92" s="19"/>
      <c r="F92" s="31"/>
    </row>
    <row r="93" spans="1:8" s="18" customFormat="1" ht="16.5">
      <c r="A93" s="77"/>
      <c r="D93" s="19"/>
      <c r="F93" s="31"/>
      <c r="G93" s="43" t="s">
        <v>87</v>
      </c>
      <c r="H93" s="43" t="s">
        <v>88</v>
      </c>
    </row>
    <row r="94" spans="1:8" ht="19.5" customHeight="1">
      <c r="A94" s="78"/>
      <c r="B94" s="21" t="s">
        <v>617</v>
      </c>
      <c r="E94" s="21"/>
      <c r="F94" s="31"/>
      <c r="G94" s="25">
        <v>22899192173</v>
      </c>
      <c r="H94" s="25">
        <v>18710088552</v>
      </c>
    </row>
    <row r="95" spans="1:8" ht="19.5" customHeight="1">
      <c r="A95" s="78"/>
      <c r="B95" s="21" t="s">
        <v>618</v>
      </c>
      <c r="E95" s="21"/>
      <c r="F95" s="31"/>
      <c r="G95" s="25">
        <v>74970000</v>
      </c>
      <c r="H95" s="25">
        <v>990000</v>
      </c>
    </row>
    <row r="96" spans="1:8" s="18" customFormat="1" ht="19.5" customHeight="1" thickBot="1">
      <c r="A96" s="77"/>
      <c r="B96" s="18" t="s">
        <v>91</v>
      </c>
      <c r="D96" s="19"/>
      <c r="F96" s="31">
        <v>0</v>
      </c>
      <c r="G96" s="30">
        <v>22974162173</v>
      </c>
      <c r="H96" s="30">
        <v>18711078552</v>
      </c>
    </row>
    <row r="97" spans="1:6" s="18" customFormat="1" ht="17.25" thickTop="1">
      <c r="A97" s="77" t="s">
        <v>41</v>
      </c>
      <c r="B97" s="18" t="s">
        <v>619</v>
      </c>
      <c r="D97" s="19"/>
      <c r="F97" s="31"/>
    </row>
    <row r="98" spans="1:8" s="18" customFormat="1" ht="16.5">
      <c r="A98" s="77"/>
      <c r="D98" s="19"/>
      <c r="F98" s="31"/>
      <c r="G98" s="43" t="s">
        <v>87</v>
      </c>
      <c r="H98" s="43" t="s">
        <v>88</v>
      </c>
    </row>
    <row r="99" spans="1:8" ht="16.5">
      <c r="A99" s="78"/>
      <c r="B99" s="21" t="s">
        <v>620</v>
      </c>
      <c r="E99" s="21"/>
      <c r="F99" s="31"/>
      <c r="G99" s="25">
        <v>450441636</v>
      </c>
      <c r="H99" s="25">
        <v>752775114</v>
      </c>
    </row>
    <row r="100" spans="1:8" ht="16.5">
      <c r="A100" s="78"/>
      <c r="B100" s="21" t="s">
        <v>621</v>
      </c>
      <c r="E100" s="21"/>
      <c r="F100" s="31"/>
      <c r="G100" s="25">
        <v>894567037</v>
      </c>
      <c r="H100" s="25">
        <v>1221117240</v>
      </c>
    </row>
    <row r="101" spans="1:8" ht="16.5">
      <c r="A101" s="78"/>
      <c r="B101" s="21" t="s">
        <v>622</v>
      </c>
      <c r="E101" s="21"/>
      <c r="F101" s="31"/>
      <c r="G101" s="25">
        <v>2067228502</v>
      </c>
      <c r="H101" s="25">
        <v>410815508</v>
      </c>
    </row>
    <row r="102" spans="2:8" s="18" customFormat="1" ht="17.25" thickBot="1">
      <c r="B102" s="18" t="s">
        <v>91</v>
      </c>
      <c r="D102" s="19"/>
      <c r="E102" s="19"/>
      <c r="F102" s="39">
        <v>0</v>
      </c>
      <c r="G102" s="30">
        <v>3412237175</v>
      </c>
      <c r="H102" s="30">
        <v>2384707862</v>
      </c>
    </row>
    <row r="103" spans="1:8" ht="21" customHeight="1" thickBot="1" thickTop="1">
      <c r="A103" s="227" t="s">
        <v>268</v>
      </c>
      <c r="B103" s="228"/>
      <c r="C103" s="227"/>
      <c r="D103" s="227"/>
      <c r="E103" s="227"/>
      <c r="F103" s="227"/>
      <c r="G103" s="227"/>
      <c r="H103" s="227"/>
    </row>
    <row r="104" spans="1:8" s="18" customFormat="1" ht="27" customHeight="1">
      <c r="A104" s="77" t="s">
        <v>42</v>
      </c>
      <c r="B104" s="18" t="s">
        <v>391</v>
      </c>
      <c r="D104" s="19"/>
      <c r="E104" s="19"/>
      <c r="F104" s="20"/>
      <c r="G104" s="20"/>
      <c r="H104" s="20"/>
    </row>
    <row r="105" spans="1:8" ht="16.5">
      <c r="A105" s="78"/>
      <c r="G105" s="43" t="s">
        <v>87</v>
      </c>
      <c r="H105" s="43" t="s">
        <v>88</v>
      </c>
    </row>
    <row r="106" spans="1:8" ht="16.5">
      <c r="A106" s="78"/>
      <c r="B106" s="21" t="s">
        <v>623</v>
      </c>
      <c r="G106" s="39">
        <v>61251608</v>
      </c>
      <c r="H106" s="230"/>
    </row>
    <row r="107" spans="1:8" ht="16.5">
      <c r="A107" s="78"/>
      <c r="B107" s="21" t="s">
        <v>390</v>
      </c>
      <c r="G107" s="39">
        <v>13265116</v>
      </c>
      <c r="H107" s="31">
        <v>0</v>
      </c>
    </row>
    <row r="108" spans="1:8" ht="16.5">
      <c r="A108" s="78"/>
      <c r="B108" s="21" t="s">
        <v>399</v>
      </c>
      <c r="G108" s="23">
        <v>12587608</v>
      </c>
      <c r="H108" s="23">
        <v>13217876</v>
      </c>
    </row>
    <row r="109" spans="1:7" ht="16.5">
      <c r="A109" s="78"/>
      <c r="B109" s="21" t="s">
        <v>624</v>
      </c>
      <c r="G109" s="23">
        <v>161133667</v>
      </c>
    </row>
    <row r="110" spans="1:9" ht="17.25" thickBot="1">
      <c r="A110" s="78"/>
      <c r="B110" s="18" t="s">
        <v>91</v>
      </c>
      <c r="C110" s="18"/>
      <c r="D110" s="19"/>
      <c r="E110" s="19"/>
      <c r="F110" s="39">
        <v>0</v>
      </c>
      <c r="G110" s="30">
        <v>248237999</v>
      </c>
      <c r="H110" s="30">
        <v>13217876</v>
      </c>
      <c r="I110" s="31" t="e">
        <f>H110-#REF!</f>
        <v>#REF!</v>
      </c>
    </row>
    <row r="111" spans="1:8" s="18" customFormat="1" ht="17.25" thickTop="1">
      <c r="A111" s="77" t="s">
        <v>39</v>
      </c>
      <c r="B111" s="18" t="s">
        <v>92</v>
      </c>
      <c r="D111" s="19"/>
      <c r="E111" s="19"/>
      <c r="G111" s="20"/>
      <c r="H111" s="20"/>
    </row>
    <row r="112" spans="1:8" ht="16.5">
      <c r="A112" s="78"/>
      <c r="G112" s="43" t="s">
        <v>87</v>
      </c>
      <c r="H112" s="43" t="s">
        <v>88</v>
      </c>
    </row>
    <row r="113" spans="1:8" ht="16.5">
      <c r="A113" s="78"/>
      <c r="B113" s="21" t="s">
        <v>94</v>
      </c>
      <c r="G113" s="23">
        <v>24870158134</v>
      </c>
      <c r="H113" s="23">
        <v>19910776493</v>
      </c>
    </row>
    <row r="114" spans="1:8" ht="16.5">
      <c r="A114" s="78"/>
      <c r="B114" s="21" t="s">
        <v>95</v>
      </c>
      <c r="G114" s="39">
        <v>0</v>
      </c>
      <c r="H114" s="39">
        <v>0</v>
      </c>
    </row>
    <row r="115" spans="1:8" ht="16.5">
      <c r="A115" s="78"/>
      <c r="B115" s="21" t="s">
        <v>96</v>
      </c>
      <c r="G115" s="23">
        <v>6330602674</v>
      </c>
      <c r="H115" s="23">
        <v>7135986323</v>
      </c>
    </row>
    <row r="116" spans="1:8" ht="16.5">
      <c r="A116" s="78"/>
      <c r="B116" s="21" t="s">
        <v>97</v>
      </c>
      <c r="G116" s="23">
        <v>16034225428</v>
      </c>
      <c r="H116" s="23">
        <v>12042694738</v>
      </c>
    </row>
    <row r="117" spans="1:8" ht="16.5">
      <c r="A117" s="78"/>
      <c r="B117" s="21" t="s">
        <v>98</v>
      </c>
      <c r="G117" s="23">
        <v>204573996</v>
      </c>
      <c r="H117" s="23">
        <v>117710989</v>
      </c>
    </row>
    <row r="118" spans="1:8" ht="17.25" thickBot="1">
      <c r="A118" s="78"/>
      <c r="B118" s="18" t="s">
        <v>91</v>
      </c>
      <c r="F118" s="39"/>
      <c r="G118" s="30">
        <v>47439560232</v>
      </c>
      <c r="H118" s="30">
        <v>39207168543</v>
      </c>
    </row>
    <row r="119" spans="1:8" s="18" customFormat="1" ht="17.25" thickTop="1">
      <c r="A119" s="77" t="s">
        <v>73</v>
      </c>
      <c r="B119" s="41" t="s">
        <v>236</v>
      </c>
      <c r="C119" s="41"/>
      <c r="D119" s="41"/>
      <c r="E119" s="226"/>
      <c r="F119" s="74"/>
      <c r="G119" s="32"/>
      <c r="H119" s="32"/>
    </row>
    <row r="120" spans="1:8" ht="16.5">
      <c r="A120" s="78"/>
      <c r="B120" s="125"/>
      <c r="C120" s="125"/>
      <c r="D120" s="125"/>
      <c r="E120" s="125"/>
      <c r="F120" s="31"/>
      <c r="G120" s="43" t="s">
        <v>87</v>
      </c>
      <c r="H120" s="43" t="s">
        <v>88</v>
      </c>
    </row>
    <row r="121" spans="1:8" ht="16.5">
      <c r="A121" s="78"/>
      <c r="B121" s="21" t="s">
        <v>421</v>
      </c>
      <c r="D121" s="21"/>
      <c r="E121" s="125"/>
      <c r="F121" s="31"/>
      <c r="G121" s="76">
        <v>0</v>
      </c>
      <c r="H121" s="136">
        <v>440355136</v>
      </c>
    </row>
    <row r="122" spans="1:8" ht="33">
      <c r="A122" s="78"/>
      <c r="B122" s="125" t="s">
        <v>420</v>
      </c>
      <c r="C122" s="125"/>
      <c r="D122" s="125"/>
      <c r="E122" s="125"/>
      <c r="F122" s="31"/>
      <c r="G122" s="25">
        <v>78041814</v>
      </c>
      <c r="H122" s="136">
        <v>0</v>
      </c>
    </row>
    <row r="123" spans="1:8" ht="33">
      <c r="A123" s="78"/>
      <c r="B123" s="125" t="s">
        <v>425</v>
      </c>
      <c r="C123" s="125"/>
      <c r="D123" s="125"/>
      <c r="E123" s="125"/>
      <c r="F123" s="31"/>
      <c r="G123" s="25">
        <v>530083007</v>
      </c>
      <c r="H123" s="136"/>
    </row>
    <row r="124" spans="1:8" s="18" customFormat="1" ht="17.25" thickBot="1">
      <c r="A124" s="77"/>
      <c r="B124" s="226" t="s">
        <v>91</v>
      </c>
      <c r="C124" s="226"/>
      <c r="D124" s="226"/>
      <c r="E124" s="226"/>
      <c r="F124" s="31">
        <v>0</v>
      </c>
      <c r="G124" s="30">
        <v>608124821</v>
      </c>
      <c r="H124" s="30">
        <v>440355136</v>
      </c>
    </row>
    <row r="125" spans="1:8" s="18" customFormat="1" ht="24.75" customHeight="1" thickTop="1">
      <c r="A125" s="77" t="s">
        <v>171</v>
      </c>
      <c r="B125" s="18" t="s">
        <v>234</v>
      </c>
      <c r="D125" s="19"/>
      <c r="E125" s="19"/>
      <c r="G125" s="32"/>
      <c r="H125" s="32"/>
    </row>
    <row r="126" spans="1:8" s="18" customFormat="1" ht="16.5">
      <c r="A126" s="77"/>
      <c r="D126" s="19"/>
      <c r="E126" s="19"/>
      <c r="G126" s="43" t="s">
        <v>87</v>
      </c>
      <c r="H126" s="43" t="s">
        <v>88</v>
      </c>
    </row>
    <row r="127" spans="1:8" ht="16.5">
      <c r="A127" s="78"/>
      <c r="B127" s="21" t="s">
        <v>625</v>
      </c>
      <c r="G127" s="231">
        <v>34118271</v>
      </c>
      <c r="H127" s="39">
        <v>0</v>
      </c>
    </row>
    <row r="128" spans="1:8" ht="16.5">
      <c r="A128" s="78"/>
      <c r="B128" s="21" t="s">
        <v>626</v>
      </c>
      <c r="G128" s="75">
        <v>473670500</v>
      </c>
      <c r="H128" s="39">
        <v>238913250</v>
      </c>
    </row>
    <row r="129" spans="1:8" ht="16.5">
      <c r="A129" s="78"/>
      <c r="B129" s="21" t="s">
        <v>235</v>
      </c>
      <c r="G129" s="25">
        <v>20689000</v>
      </c>
      <c r="H129" s="31">
        <v>20689000</v>
      </c>
    </row>
    <row r="130" spans="1:8" s="18" customFormat="1" ht="17.25" thickBot="1">
      <c r="A130" s="77"/>
      <c r="B130" s="18" t="s">
        <v>91</v>
      </c>
      <c r="D130" s="19"/>
      <c r="E130" s="19"/>
      <c r="F130" s="31">
        <v>0</v>
      </c>
      <c r="G130" s="30">
        <v>528477771</v>
      </c>
      <c r="H130" s="30">
        <v>259602250</v>
      </c>
    </row>
    <row r="131" spans="1:8" s="18" customFormat="1" ht="17.25" thickTop="1">
      <c r="A131" s="77" t="s">
        <v>82</v>
      </c>
      <c r="B131" s="95" t="s">
        <v>237</v>
      </c>
      <c r="C131" s="95"/>
      <c r="D131" s="96"/>
      <c r="E131" s="96"/>
      <c r="F131" s="97"/>
      <c r="G131" s="97"/>
      <c r="H131" s="97"/>
    </row>
    <row r="132" spans="1:8" ht="49.5">
      <c r="A132" s="78"/>
      <c r="B132" s="98"/>
      <c r="C132" s="98"/>
      <c r="D132" s="99" t="s">
        <v>99</v>
      </c>
      <c r="E132" s="99" t="s">
        <v>100</v>
      </c>
      <c r="F132" s="100" t="s">
        <v>101</v>
      </c>
      <c r="G132" s="100" t="s">
        <v>102</v>
      </c>
      <c r="H132" s="100" t="s">
        <v>103</v>
      </c>
    </row>
    <row r="133" spans="1:8" ht="16.5">
      <c r="A133" s="78"/>
      <c r="B133" s="95" t="s">
        <v>104</v>
      </c>
      <c r="C133" s="98"/>
      <c r="D133" s="101"/>
      <c r="E133" s="101"/>
      <c r="F133" s="102"/>
      <c r="G133" s="102"/>
      <c r="H133" s="102"/>
    </row>
    <row r="134" spans="1:8" ht="16.5">
      <c r="A134" s="78"/>
      <c r="B134" s="95" t="s">
        <v>88</v>
      </c>
      <c r="C134" s="98"/>
      <c r="D134" s="97">
        <v>25863355820</v>
      </c>
      <c r="E134" s="96">
        <v>64891374928</v>
      </c>
      <c r="F134" s="97">
        <v>11723898194</v>
      </c>
      <c r="G134" s="97">
        <v>3220546110</v>
      </c>
      <c r="H134" s="97">
        <v>105699175052</v>
      </c>
    </row>
    <row r="135" spans="1:8" ht="16.5">
      <c r="A135" s="78"/>
      <c r="B135" s="98" t="s">
        <v>238</v>
      </c>
      <c r="C135" s="98"/>
      <c r="D135" s="103">
        <v>0</v>
      </c>
      <c r="E135" s="103">
        <v>2546060719</v>
      </c>
      <c r="F135" s="104">
        <v>1612160728</v>
      </c>
      <c r="G135" s="103">
        <v>75030000</v>
      </c>
      <c r="H135" s="102">
        <v>4233251447</v>
      </c>
    </row>
    <row r="136" spans="1:8" ht="16.5">
      <c r="A136" s="78"/>
      <c r="B136" s="98" t="s">
        <v>239</v>
      </c>
      <c r="C136" s="98"/>
      <c r="D136" s="103">
        <v>1559576589</v>
      </c>
      <c r="E136" s="104">
        <v>0</v>
      </c>
      <c r="F136" s="104">
        <v>0</v>
      </c>
      <c r="G136" s="103">
        <v>0</v>
      </c>
      <c r="H136" s="104">
        <v>1559576589</v>
      </c>
    </row>
    <row r="137" spans="1:8" ht="16.5">
      <c r="A137" s="78"/>
      <c r="B137" s="98" t="s">
        <v>240</v>
      </c>
      <c r="C137" s="98"/>
      <c r="D137" s="103">
        <v>0</v>
      </c>
      <c r="E137" s="103">
        <v>33509524</v>
      </c>
      <c r="F137" s="104">
        <v>1041771835</v>
      </c>
      <c r="G137" s="103">
        <v>60682640</v>
      </c>
      <c r="H137" s="102">
        <v>1135963999</v>
      </c>
    </row>
    <row r="138" spans="1:8" ht="17.25" thickBot="1">
      <c r="A138" s="78"/>
      <c r="B138" s="105" t="s">
        <v>398</v>
      </c>
      <c r="C138" s="105"/>
      <c r="D138" s="106">
        <v>27422932409</v>
      </c>
      <c r="E138" s="106">
        <v>67403926123</v>
      </c>
      <c r="F138" s="106">
        <v>12294287087</v>
      </c>
      <c r="G138" s="106">
        <v>3234893470</v>
      </c>
      <c r="H138" s="106">
        <v>110356039089</v>
      </c>
    </row>
    <row r="139" spans="1:8" ht="24" customHeight="1" thickTop="1">
      <c r="A139" s="78"/>
      <c r="B139" s="108" t="s">
        <v>689</v>
      </c>
      <c r="C139" s="147"/>
      <c r="D139" s="147"/>
      <c r="E139" s="107"/>
      <c r="F139" s="107"/>
      <c r="G139" s="107"/>
      <c r="H139" s="107">
        <v>46272469576</v>
      </c>
    </row>
    <row r="140" spans="1:8" ht="24" customHeight="1">
      <c r="A140" s="78"/>
      <c r="B140" s="95" t="s">
        <v>241</v>
      </c>
      <c r="C140" s="98"/>
      <c r="D140" s="101"/>
      <c r="E140" s="101"/>
      <c r="F140" s="102"/>
      <c r="G140" s="102"/>
      <c r="H140" s="102"/>
    </row>
    <row r="141" spans="1:8" ht="49.5">
      <c r="A141" s="78"/>
      <c r="B141" s="98"/>
      <c r="C141" s="98"/>
      <c r="D141" s="99" t="s">
        <v>99</v>
      </c>
      <c r="E141" s="99" t="s">
        <v>100</v>
      </c>
      <c r="F141" s="100" t="s">
        <v>101</v>
      </c>
      <c r="G141" s="100" t="s">
        <v>102</v>
      </c>
      <c r="H141" s="100" t="s">
        <v>103</v>
      </c>
    </row>
    <row r="142" spans="1:8" ht="16.5">
      <c r="A142" s="78"/>
      <c r="B142" s="95" t="s">
        <v>88</v>
      </c>
      <c r="C142" s="95"/>
      <c r="D142" s="96">
        <v>13643361047</v>
      </c>
      <c r="E142" s="96">
        <v>47884225347</v>
      </c>
      <c r="F142" s="97">
        <v>8361197931</v>
      </c>
      <c r="G142" s="97">
        <v>2538040682</v>
      </c>
      <c r="H142" s="97">
        <v>72426825007</v>
      </c>
    </row>
    <row r="143" spans="1:8" ht="16.5">
      <c r="A143" s="78"/>
      <c r="B143" s="98" t="s">
        <v>106</v>
      </c>
      <c r="C143" s="98"/>
      <c r="D143" s="101">
        <v>594652465</v>
      </c>
      <c r="E143" s="101">
        <v>2738022064</v>
      </c>
      <c r="F143" s="101">
        <v>482009860</v>
      </c>
      <c r="G143" s="101">
        <v>141753946</v>
      </c>
      <c r="H143" s="102">
        <v>3956438335</v>
      </c>
    </row>
    <row r="144" spans="1:8" ht="16.5">
      <c r="A144" s="78"/>
      <c r="B144" s="98" t="s">
        <v>240</v>
      </c>
      <c r="C144" s="98"/>
      <c r="D144" s="103">
        <v>0</v>
      </c>
      <c r="E144" s="103">
        <v>33509524</v>
      </c>
      <c r="F144" s="109">
        <v>1034023948</v>
      </c>
      <c r="G144" s="109">
        <v>60682640</v>
      </c>
      <c r="H144" s="102">
        <v>1128216112</v>
      </c>
    </row>
    <row r="145" spans="1:8" s="18" customFormat="1" ht="17.25" thickBot="1">
      <c r="A145" s="77"/>
      <c r="B145" s="95" t="s">
        <v>398</v>
      </c>
      <c r="C145" s="95"/>
      <c r="D145" s="110">
        <v>14238013512</v>
      </c>
      <c r="E145" s="110">
        <v>50588737887</v>
      </c>
      <c r="F145" s="110">
        <v>7809183843</v>
      </c>
      <c r="G145" s="110">
        <v>2619111988</v>
      </c>
      <c r="H145" s="110">
        <v>75255047230</v>
      </c>
    </row>
    <row r="146" spans="1:8" ht="18" thickBot="1" thickTop="1">
      <c r="A146" s="227" t="s">
        <v>268</v>
      </c>
      <c r="B146" s="232"/>
      <c r="C146" s="232"/>
      <c r="D146" s="232"/>
      <c r="E146" s="233"/>
      <c r="F146" s="233"/>
      <c r="G146" s="233"/>
      <c r="H146" s="233"/>
    </row>
    <row r="147" spans="1:8" ht="33" customHeight="1">
      <c r="A147" s="78"/>
      <c r="B147" s="95" t="s">
        <v>107</v>
      </c>
      <c r="C147" s="98"/>
      <c r="D147" s="101"/>
      <c r="E147" s="101"/>
      <c r="F147" s="102"/>
      <c r="G147" s="102"/>
      <c r="H147" s="104"/>
    </row>
    <row r="148" spans="1:8" ht="16.5">
      <c r="A148" s="78"/>
      <c r="B148" s="95" t="s">
        <v>88</v>
      </c>
      <c r="C148" s="98"/>
      <c r="D148" s="234">
        <v>12219994773</v>
      </c>
      <c r="E148" s="234">
        <v>17007149581</v>
      </c>
      <c r="F148" s="234">
        <v>3362700263</v>
      </c>
      <c r="G148" s="234">
        <v>682505428</v>
      </c>
      <c r="H148" s="234">
        <v>33272350045</v>
      </c>
    </row>
    <row r="149" spans="1:8" s="18" customFormat="1" ht="17.25" thickBot="1">
      <c r="A149" s="77"/>
      <c r="B149" s="95" t="s">
        <v>398</v>
      </c>
      <c r="C149" s="105"/>
      <c r="D149" s="111">
        <v>13184918897</v>
      </c>
      <c r="E149" s="111">
        <v>16815188236</v>
      </c>
      <c r="F149" s="111">
        <v>4485103244</v>
      </c>
      <c r="G149" s="111">
        <v>615781482</v>
      </c>
      <c r="H149" s="111">
        <v>35100991859</v>
      </c>
    </row>
    <row r="150" spans="1:8" ht="36" customHeight="1" thickTop="1">
      <c r="A150" s="77" t="s">
        <v>83</v>
      </c>
      <c r="B150" s="95" t="s">
        <v>394</v>
      </c>
      <c r="C150" s="98"/>
      <c r="D150" s="101"/>
      <c r="E150" s="101"/>
      <c r="F150" s="102"/>
      <c r="G150" s="102"/>
      <c r="H150" s="102"/>
    </row>
    <row r="151" spans="1:8" ht="33">
      <c r="A151" s="78"/>
      <c r="B151" s="98"/>
      <c r="C151" s="98"/>
      <c r="D151" s="101"/>
      <c r="E151" s="112" t="s">
        <v>209</v>
      </c>
      <c r="F151" s="112" t="s">
        <v>416</v>
      </c>
      <c r="G151" s="113" t="s">
        <v>108</v>
      </c>
      <c r="H151" s="113" t="s">
        <v>103</v>
      </c>
    </row>
    <row r="152" spans="1:8" ht="16.5">
      <c r="A152" s="78"/>
      <c r="B152" s="95" t="s">
        <v>104</v>
      </c>
      <c r="C152" s="98"/>
      <c r="D152" s="101"/>
      <c r="E152" s="101"/>
      <c r="F152" s="101"/>
      <c r="G152" s="102"/>
      <c r="H152" s="102"/>
    </row>
    <row r="153" spans="1:8" ht="16.5">
      <c r="A153" s="78"/>
      <c r="B153" s="95" t="s">
        <v>88</v>
      </c>
      <c r="C153" s="95"/>
      <c r="D153" s="96"/>
      <c r="E153" s="114">
        <v>2916105767</v>
      </c>
      <c r="F153" s="96">
        <v>1411282678</v>
      </c>
      <c r="G153" s="97">
        <v>1258426200</v>
      </c>
      <c r="H153" s="97">
        <v>5585814645</v>
      </c>
    </row>
    <row r="154" spans="1:8" ht="16.5">
      <c r="A154" s="78"/>
      <c r="B154" s="98" t="s">
        <v>109</v>
      </c>
      <c r="C154" s="98"/>
      <c r="D154" s="101"/>
      <c r="E154" s="104">
        <v>0</v>
      </c>
      <c r="F154" s="103">
        <v>0</v>
      </c>
      <c r="G154" s="104">
        <v>0</v>
      </c>
      <c r="H154" s="103">
        <v>0</v>
      </c>
    </row>
    <row r="155" spans="1:8" ht="16.5">
      <c r="A155" s="78"/>
      <c r="B155" s="98" t="s">
        <v>105</v>
      </c>
      <c r="C155" s="98"/>
      <c r="D155" s="101"/>
      <c r="E155" s="104">
        <v>0</v>
      </c>
      <c r="F155" s="104">
        <v>0</v>
      </c>
      <c r="G155" s="104">
        <v>0</v>
      </c>
      <c r="H155" s="104">
        <v>0</v>
      </c>
    </row>
    <row r="156" spans="1:8" ht="17.25" thickBot="1">
      <c r="A156" s="78"/>
      <c r="B156" s="95" t="s">
        <v>398</v>
      </c>
      <c r="C156" s="95"/>
      <c r="D156" s="96"/>
      <c r="E156" s="111">
        <v>2916105767</v>
      </c>
      <c r="F156" s="111">
        <v>1411282678</v>
      </c>
      <c r="G156" s="111">
        <v>1258426200</v>
      </c>
      <c r="H156" s="111">
        <v>5585814645</v>
      </c>
    </row>
    <row r="157" spans="1:8" ht="17.25" thickTop="1">
      <c r="A157" s="78"/>
      <c r="B157" s="95"/>
      <c r="C157" s="95"/>
      <c r="D157" s="96"/>
      <c r="E157" s="234"/>
      <c r="F157" s="234"/>
      <c r="G157" s="234"/>
      <c r="H157" s="234"/>
    </row>
    <row r="158" spans="1:8" ht="16.5">
      <c r="A158" s="78"/>
      <c r="B158" s="95" t="s">
        <v>241</v>
      </c>
      <c r="C158" s="98"/>
      <c r="D158" s="101"/>
      <c r="E158" s="101"/>
      <c r="F158" s="102"/>
      <c r="G158" s="102"/>
      <c r="H158" s="102"/>
    </row>
    <row r="159" spans="1:8" ht="16.5">
      <c r="A159" s="78"/>
      <c r="B159" s="95" t="s">
        <v>88</v>
      </c>
      <c r="C159" s="95"/>
      <c r="D159" s="96"/>
      <c r="E159" s="114">
        <v>58322115</v>
      </c>
      <c r="F159" s="96">
        <v>487113404</v>
      </c>
      <c r="G159" s="97">
        <v>1258426200</v>
      </c>
      <c r="H159" s="97">
        <v>1803861719</v>
      </c>
    </row>
    <row r="160" spans="1:8" ht="16.5">
      <c r="A160" s="78"/>
      <c r="B160" s="98" t="s">
        <v>106</v>
      </c>
      <c r="C160" s="98"/>
      <c r="D160" s="101"/>
      <c r="E160" s="101">
        <v>29161056</v>
      </c>
      <c r="F160" s="101">
        <v>123831762</v>
      </c>
      <c r="G160" s="104">
        <v>0</v>
      </c>
      <c r="H160" s="102">
        <v>152992818</v>
      </c>
    </row>
    <row r="161" spans="1:8" ht="16.5">
      <c r="A161" s="78"/>
      <c r="B161" s="98" t="s">
        <v>105</v>
      </c>
      <c r="C161" s="98"/>
      <c r="D161" s="101"/>
      <c r="E161" s="101"/>
      <c r="F161" s="104">
        <v>0</v>
      </c>
      <c r="G161" s="104">
        <v>0</v>
      </c>
      <c r="H161" s="104">
        <v>0</v>
      </c>
    </row>
    <row r="162" spans="1:8" ht="17.25" thickBot="1">
      <c r="A162" s="78"/>
      <c r="B162" s="95" t="s">
        <v>398</v>
      </c>
      <c r="C162" s="98"/>
      <c r="D162" s="101"/>
      <c r="E162" s="111">
        <v>87483171</v>
      </c>
      <c r="F162" s="111">
        <v>610945166</v>
      </c>
      <c r="G162" s="111">
        <v>1258426200</v>
      </c>
      <c r="H162" s="111">
        <v>1956854537</v>
      </c>
    </row>
    <row r="163" spans="1:8" ht="17.25" thickTop="1">
      <c r="A163" s="78"/>
      <c r="B163" s="95"/>
      <c r="C163" s="98"/>
      <c r="D163" s="101"/>
      <c r="E163" s="234"/>
      <c r="F163" s="234"/>
      <c r="G163" s="234"/>
      <c r="H163" s="234"/>
    </row>
    <row r="164" spans="1:8" ht="16.5">
      <c r="A164" s="78"/>
      <c r="B164" s="95" t="s">
        <v>107</v>
      </c>
      <c r="C164" s="98"/>
      <c r="D164" s="101"/>
      <c r="E164" s="101"/>
      <c r="F164" s="101"/>
      <c r="G164" s="102"/>
      <c r="H164" s="102"/>
    </row>
    <row r="165" spans="1:8" ht="16.5">
      <c r="A165" s="78"/>
      <c r="B165" s="95" t="s">
        <v>88</v>
      </c>
      <c r="C165" s="98"/>
      <c r="D165" s="101"/>
      <c r="E165" s="114">
        <v>2916105767</v>
      </c>
      <c r="F165" s="96">
        <v>924169274</v>
      </c>
      <c r="G165" s="115">
        <v>0</v>
      </c>
      <c r="H165" s="96">
        <v>3840275041</v>
      </c>
    </row>
    <row r="166" spans="1:8" ht="17.25" thickBot="1">
      <c r="A166" s="78"/>
      <c r="B166" s="18" t="s">
        <v>398</v>
      </c>
      <c r="E166" s="36">
        <v>2828622596</v>
      </c>
      <c r="F166" s="36">
        <v>800337512</v>
      </c>
      <c r="G166" s="38">
        <v>0</v>
      </c>
      <c r="H166" s="36">
        <v>3628960108</v>
      </c>
    </row>
    <row r="167" spans="1:8" s="18" customFormat="1" ht="24.75" customHeight="1" thickTop="1">
      <c r="A167" s="117" t="s">
        <v>84</v>
      </c>
      <c r="B167" s="95" t="s">
        <v>110</v>
      </c>
      <c r="C167" s="95"/>
      <c r="D167" s="96"/>
      <c r="E167" s="96"/>
      <c r="F167" s="97"/>
      <c r="G167" s="97"/>
      <c r="H167" s="97"/>
    </row>
    <row r="168" spans="1:8" ht="16.5">
      <c r="A168" s="116"/>
      <c r="B168" s="98"/>
      <c r="C168" s="98"/>
      <c r="D168" s="101"/>
      <c r="E168" s="101"/>
      <c r="F168" s="102"/>
      <c r="G168" s="118" t="s">
        <v>87</v>
      </c>
      <c r="H168" s="118" t="s">
        <v>88</v>
      </c>
    </row>
    <row r="169" spans="1:8" ht="32.25" customHeight="1">
      <c r="A169" s="116"/>
      <c r="B169" s="273" t="s">
        <v>393</v>
      </c>
      <c r="C169" s="273"/>
      <c r="D169" s="273"/>
      <c r="E169" s="101"/>
      <c r="F169" s="102"/>
      <c r="G169" s="102">
        <v>225598606</v>
      </c>
      <c r="H169" s="102">
        <v>225598606</v>
      </c>
    </row>
    <row r="170" spans="1:8" ht="35.25" customHeight="1">
      <c r="A170" s="116"/>
      <c r="B170" s="273" t="s">
        <v>423</v>
      </c>
      <c r="C170" s="273"/>
      <c r="D170" s="273"/>
      <c r="E170" s="101"/>
      <c r="F170" s="102"/>
      <c r="G170" s="103">
        <v>0</v>
      </c>
      <c r="H170" s="103">
        <v>247272728</v>
      </c>
    </row>
    <row r="171" spans="1:8" s="18" customFormat="1" ht="17.25" thickBot="1">
      <c r="A171" s="77"/>
      <c r="B171" s="18" t="s">
        <v>91</v>
      </c>
      <c r="D171" s="19"/>
      <c r="E171" s="19"/>
      <c r="F171" s="20"/>
      <c r="G171" s="36">
        <v>225598606</v>
      </c>
      <c r="H171" s="36">
        <v>472871334</v>
      </c>
    </row>
    <row r="172" spans="1:8" s="18" customFormat="1" ht="23.25" customHeight="1" thickTop="1">
      <c r="A172" s="77" t="s">
        <v>85</v>
      </c>
      <c r="B172" s="18" t="s">
        <v>647</v>
      </c>
      <c r="D172" s="19"/>
      <c r="E172" s="19"/>
      <c r="F172" s="20"/>
      <c r="G172" s="37"/>
      <c r="H172" s="37"/>
    </row>
    <row r="173" spans="1:8" s="18" customFormat="1" ht="16.5">
      <c r="A173" s="77"/>
      <c r="D173" s="19"/>
      <c r="E173" s="19"/>
      <c r="F173" s="20"/>
      <c r="G173" s="251" t="s">
        <v>87</v>
      </c>
      <c r="H173" s="251" t="s">
        <v>88</v>
      </c>
    </row>
    <row r="174" spans="1:8" s="18" customFormat="1" ht="31.5" customHeight="1">
      <c r="A174" s="77"/>
      <c r="B174" s="273" t="s">
        <v>687</v>
      </c>
      <c r="C174" s="273"/>
      <c r="D174" s="273"/>
      <c r="E174" s="19"/>
      <c r="F174" s="20"/>
      <c r="G174" s="250">
        <v>1299728051</v>
      </c>
      <c r="H174" s="76">
        <v>0</v>
      </c>
    </row>
    <row r="175" spans="1:8" s="18" customFormat="1" ht="17.25" thickBot="1">
      <c r="A175" s="77"/>
      <c r="B175" s="18" t="s">
        <v>91</v>
      </c>
      <c r="D175" s="19"/>
      <c r="E175" s="19"/>
      <c r="F175" s="20"/>
      <c r="G175" s="36">
        <v>1299728051</v>
      </c>
      <c r="H175" s="38">
        <v>0</v>
      </c>
    </row>
    <row r="176" spans="1:8" s="18" customFormat="1" ht="17.25" thickTop="1">
      <c r="A176" s="77" t="s">
        <v>86</v>
      </c>
      <c r="B176" s="18" t="s">
        <v>648</v>
      </c>
      <c r="D176" s="19"/>
      <c r="E176" s="19"/>
      <c r="F176" s="20"/>
      <c r="G176" s="37"/>
      <c r="H176" s="249"/>
    </row>
    <row r="177" spans="1:8" s="18" customFormat="1" ht="16.5">
      <c r="A177" s="77"/>
      <c r="D177" s="19"/>
      <c r="E177" s="19"/>
      <c r="F177" s="20"/>
      <c r="G177" s="251" t="s">
        <v>87</v>
      </c>
      <c r="H177" s="251" t="s">
        <v>88</v>
      </c>
    </row>
    <row r="178" spans="1:8" ht="16.5">
      <c r="A178" s="78"/>
      <c r="B178" s="21" t="s">
        <v>649</v>
      </c>
      <c r="G178" s="250">
        <v>6284154357</v>
      </c>
      <c r="H178" s="76">
        <v>4276261151</v>
      </c>
    </row>
    <row r="179" spans="1:8" ht="16.5">
      <c r="A179" s="78"/>
      <c r="B179" s="21" t="s">
        <v>650</v>
      </c>
      <c r="G179" s="250">
        <v>302156450</v>
      </c>
      <c r="H179" s="76">
        <v>292450023</v>
      </c>
    </row>
    <row r="180" spans="1:8" ht="16.5">
      <c r="A180" s="78"/>
      <c r="B180" s="21" t="s">
        <v>651</v>
      </c>
      <c r="G180" s="250">
        <v>289998834</v>
      </c>
      <c r="H180" s="76">
        <v>128478500</v>
      </c>
    </row>
    <row r="181" spans="1:8" s="18" customFormat="1" ht="17.25" thickBot="1">
      <c r="A181" s="77"/>
      <c r="B181" s="18" t="s">
        <v>91</v>
      </c>
      <c r="D181" s="19"/>
      <c r="E181" s="19"/>
      <c r="F181" s="20"/>
      <c r="G181" s="36">
        <v>6876309641</v>
      </c>
      <c r="H181" s="38">
        <v>4697189674</v>
      </c>
    </row>
    <row r="182" spans="1:8" s="18" customFormat="1" ht="17.25" thickTop="1">
      <c r="A182" s="77" t="s">
        <v>111</v>
      </c>
      <c r="B182" s="18" t="s">
        <v>652</v>
      </c>
      <c r="D182" s="19"/>
      <c r="E182" s="19"/>
      <c r="F182" s="20"/>
      <c r="G182" s="37"/>
      <c r="H182" s="249"/>
    </row>
    <row r="183" spans="1:8" s="18" customFormat="1" ht="16.5">
      <c r="A183" s="77"/>
      <c r="D183" s="19"/>
      <c r="E183" s="19"/>
      <c r="F183" s="20"/>
      <c r="G183" s="251" t="s">
        <v>87</v>
      </c>
      <c r="H183" s="251" t="s">
        <v>88</v>
      </c>
    </row>
    <row r="184" spans="1:8" s="18" customFormat="1" ht="16.5">
      <c r="A184" s="77"/>
      <c r="B184" s="21" t="s">
        <v>653</v>
      </c>
      <c r="D184" s="19"/>
      <c r="E184" s="19"/>
      <c r="F184" s="20"/>
      <c r="G184" s="250">
        <v>931591570</v>
      </c>
      <c r="H184" s="76">
        <v>0</v>
      </c>
    </row>
    <row r="185" spans="1:8" s="18" customFormat="1" ht="17.25" thickBot="1">
      <c r="A185" s="77"/>
      <c r="B185" s="18" t="s">
        <v>91</v>
      </c>
      <c r="D185" s="19"/>
      <c r="E185" s="19"/>
      <c r="F185" s="20"/>
      <c r="G185" s="36">
        <v>931591570</v>
      </c>
      <c r="H185" s="38">
        <v>0</v>
      </c>
    </row>
    <row r="186" spans="1:8" ht="18" thickBot="1" thickTop="1">
      <c r="A186" s="227" t="s">
        <v>268</v>
      </c>
      <c r="B186" s="232"/>
      <c r="C186" s="232"/>
      <c r="D186" s="232"/>
      <c r="E186" s="233"/>
      <c r="F186" s="233"/>
      <c r="G186" s="233"/>
      <c r="H186" s="233"/>
    </row>
    <row r="187" spans="1:8" s="18" customFormat="1" ht="35.25" customHeight="1">
      <c r="A187" s="77" t="s">
        <v>174</v>
      </c>
      <c r="B187" s="18" t="s">
        <v>112</v>
      </c>
      <c r="D187" s="19"/>
      <c r="E187" s="19"/>
      <c r="F187" s="20"/>
      <c r="G187" s="20"/>
      <c r="H187" s="20"/>
    </row>
    <row r="188" spans="1:8" ht="35.25" customHeight="1">
      <c r="A188" s="78"/>
      <c r="E188" s="33" t="s">
        <v>23</v>
      </c>
      <c r="F188" s="33" t="s">
        <v>113</v>
      </c>
      <c r="G188" s="34" t="s">
        <v>114</v>
      </c>
      <c r="H188" s="34" t="s">
        <v>22</v>
      </c>
    </row>
    <row r="189" spans="1:8" ht="35.25" customHeight="1">
      <c r="A189" s="78"/>
      <c r="B189" s="21" t="s">
        <v>266</v>
      </c>
      <c r="E189" s="39">
        <v>0</v>
      </c>
      <c r="F189" s="22">
        <v>42643236</v>
      </c>
      <c r="G189" s="23">
        <v>42643236</v>
      </c>
      <c r="H189" s="39">
        <v>0</v>
      </c>
    </row>
    <row r="190" spans="1:8" ht="16.5">
      <c r="A190" s="78"/>
      <c r="B190" s="21" t="s">
        <v>267</v>
      </c>
      <c r="E190" s="39">
        <v>0</v>
      </c>
      <c r="F190" s="22">
        <v>456369177</v>
      </c>
      <c r="G190" s="23">
        <v>456369177</v>
      </c>
      <c r="H190" s="31">
        <v>0</v>
      </c>
    </row>
    <row r="191" spans="1:8" ht="16.5">
      <c r="A191" s="78"/>
      <c r="B191" s="21" t="s">
        <v>115</v>
      </c>
      <c r="E191" s="31">
        <v>0</v>
      </c>
      <c r="F191" s="22">
        <v>16502667</v>
      </c>
      <c r="G191" s="23">
        <v>16502667</v>
      </c>
      <c r="H191" s="39">
        <v>0</v>
      </c>
    </row>
    <row r="192" spans="1:8" ht="16.5">
      <c r="A192" s="78"/>
      <c r="B192" s="21" t="s">
        <v>116</v>
      </c>
      <c r="E192" s="22">
        <v>3249535739</v>
      </c>
      <c r="F192" s="22">
        <v>5818522042</v>
      </c>
      <c r="G192" s="23">
        <v>5458585739</v>
      </c>
      <c r="H192" s="23">
        <v>3609472042</v>
      </c>
    </row>
    <row r="193" spans="1:8" ht="16.5">
      <c r="A193" s="78"/>
      <c r="B193" s="98" t="s">
        <v>117</v>
      </c>
      <c r="C193" s="98"/>
      <c r="D193" s="101"/>
      <c r="E193" s="101">
        <v>138579466</v>
      </c>
      <c r="F193" s="101">
        <v>922151556</v>
      </c>
      <c r="G193" s="102">
        <v>916111882</v>
      </c>
      <c r="H193" s="102">
        <v>144619140</v>
      </c>
    </row>
    <row r="194" spans="1:8" ht="16.5">
      <c r="A194" s="78"/>
      <c r="B194" s="98" t="s">
        <v>118</v>
      </c>
      <c r="C194" s="98"/>
      <c r="D194" s="101"/>
      <c r="E194" s="101">
        <v>400920</v>
      </c>
      <c r="F194" s="101">
        <v>1774920</v>
      </c>
      <c r="G194" s="102">
        <v>1764960</v>
      </c>
      <c r="H194" s="102">
        <v>410880</v>
      </c>
    </row>
    <row r="195" spans="1:8" ht="16.5">
      <c r="A195" s="78"/>
      <c r="B195" s="98" t="s">
        <v>120</v>
      </c>
      <c r="C195" s="98"/>
      <c r="D195" s="101"/>
      <c r="E195" s="103">
        <v>0</v>
      </c>
      <c r="F195" s="101">
        <v>4000000</v>
      </c>
      <c r="G195" s="102">
        <v>4000000</v>
      </c>
      <c r="H195" s="103">
        <v>0</v>
      </c>
    </row>
    <row r="196" spans="1:8" ht="16.5">
      <c r="A196" s="78"/>
      <c r="B196" s="98" t="s">
        <v>119</v>
      </c>
      <c r="C196" s="98"/>
      <c r="D196" s="101"/>
      <c r="E196" s="103">
        <v>-81050400</v>
      </c>
      <c r="F196" s="103">
        <v>122005860</v>
      </c>
      <c r="G196" s="103">
        <v>40955460</v>
      </c>
      <c r="H196" s="103">
        <v>0</v>
      </c>
    </row>
    <row r="197" spans="1:8" ht="16.5">
      <c r="A197" s="78"/>
      <c r="B197" s="21" t="s">
        <v>121</v>
      </c>
      <c r="E197" s="31">
        <v>0</v>
      </c>
      <c r="F197" s="31">
        <v>0</v>
      </c>
      <c r="G197" s="31">
        <v>0</v>
      </c>
      <c r="H197" s="31">
        <v>0</v>
      </c>
    </row>
    <row r="198" spans="1:10" s="18" customFormat="1" ht="17.25" thickBot="1">
      <c r="A198" s="77"/>
      <c r="B198" s="18" t="s">
        <v>91</v>
      </c>
      <c r="D198" s="19"/>
      <c r="E198" s="36">
        <v>3307465725</v>
      </c>
      <c r="F198" s="36">
        <v>7383969458</v>
      </c>
      <c r="G198" s="36">
        <v>6936933121</v>
      </c>
      <c r="H198" s="30">
        <v>3754502062</v>
      </c>
      <c r="J198" s="146"/>
    </row>
    <row r="199" spans="1:10" s="18" customFormat="1" ht="27" customHeight="1" thickTop="1">
      <c r="A199" s="77" t="s">
        <v>654</v>
      </c>
      <c r="B199" s="18" t="s">
        <v>656</v>
      </c>
      <c r="D199" s="19"/>
      <c r="E199" s="37"/>
      <c r="F199" s="37"/>
      <c r="G199" s="37"/>
      <c r="H199" s="32"/>
      <c r="J199" s="146"/>
    </row>
    <row r="200" spans="1:10" s="18" customFormat="1" ht="16.5">
      <c r="A200" s="77"/>
      <c r="D200" s="19"/>
      <c r="E200" s="37"/>
      <c r="F200" s="37"/>
      <c r="G200" s="251" t="s">
        <v>87</v>
      </c>
      <c r="H200" s="251" t="s">
        <v>88</v>
      </c>
      <c r="J200" s="146"/>
    </row>
    <row r="201" spans="1:10" ht="16.5">
      <c r="A201" s="78"/>
      <c r="B201" s="21" t="s">
        <v>688</v>
      </c>
      <c r="E201" s="250"/>
      <c r="F201" s="250"/>
      <c r="G201" s="250">
        <v>455500000</v>
      </c>
      <c r="H201" s="76">
        <v>0</v>
      </c>
      <c r="J201" s="39"/>
    </row>
    <row r="202" spans="1:10" s="18" customFormat="1" ht="17.25" thickBot="1">
      <c r="A202" s="77"/>
      <c r="B202" s="18" t="s">
        <v>91</v>
      </c>
      <c r="D202" s="19"/>
      <c r="E202" s="37"/>
      <c r="F202" s="37"/>
      <c r="G202" s="36">
        <v>455500000</v>
      </c>
      <c r="H202" s="38">
        <v>0</v>
      </c>
      <c r="J202" s="146"/>
    </row>
    <row r="203" spans="1:8" s="18" customFormat="1" ht="26.25" customHeight="1" thickTop="1">
      <c r="A203" s="77" t="s">
        <v>655</v>
      </c>
      <c r="B203" s="18" t="s">
        <v>122</v>
      </c>
      <c r="D203" s="19"/>
      <c r="E203" s="19"/>
      <c r="F203" s="20"/>
      <c r="G203" s="40"/>
      <c r="H203" s="74"/>
    </row>
    <row r="204" spans="1:8" ht="16.5">
      <c r="A204" s="78"/>
      <c r="G204" s="43" t="s">
        <v>87</v>
      </c>
      <c r="H204" s="43" t="s">
        <v>88</v>
      </c>
    </row>
    <row r="205" spans="1:8" ht="16.5">
      <c r="A205" s="78"/>
      <c r="B205" s="21" t="s">
        <v>684</v>
      </c>
      <c r="G205" s="23">
        <v>-1012469</v>
      </c>
      <c r="H205" s="23">
        <v>1027665</v>
      </c>
    </row>
    <row r="206" spans="1:8" ht="16.5">
      <c r="A206" s="78"/>
      <c r="B206" s="21" t="s">
        <v>290</v>
      </c>
      <c r="G206" s="23">
        <v>225832000</v>
      </c>
      <c r="H206" s="31">
        <v>0</v>
      </c>
    </row>
    <row r="207" spans="1:8" ht="16.5">
      <c r="A207" s="78"/>
      <c r="B207" s="21" t="s">
        <v>123</v>
      </c>
      <c r="G207" s="23">
        <v>659700000</v>
      </c>
      <c r="H207" s="23">
        <v>390119750</v>
      </c>
    </row>
    <row r="208" spans="1:8" ht="16.5">
      <c r="A208" s="78"/>
      <c r="B208" s="21" t="s">
        <v>291</v>
      </c>
      <c r="G208" s="23">
        <v>8287086673</v>
      </c>
      <c r="H208" s="23">
        <v>1420166650</v>
      </c>
    </row>
    <row r="209" spans="1:8" ht="16.5">
      <c r="A209" s="78"/>
      <c r="B209" s="21" t="s">
        <v>392</v>
      </c>
      <c r="G209" s="39">
        <v>69866069</v>
      </c>
      <c r="H209" s="31">
        <v>0</v>
      </c>
    </row>
    <row r="210" spans="1:8" ht="16.5">
      <c r="A210" s="78"/>
      <c r="B210" s="21" t="s">
        <v>292</v>
      </c>
      <c r="G210" s="39">
        <v>134869245</v>
      </c>
      <c r="H210" s="31">
        <v>0</v>
      </c>
    </row>
    <row r="211" spans="1:8" ht="17.25" thickBot="1">
      <c r="A211" s="78"/>
      <c r="B211" s="18" t="s">
        <v>91</v>
      </c>
      <c r="C211" s="18"/>
      <c r="D211" s="19"/>
      <c r="E211" s="19"/>
      <c r="F211" s="39">
        <v>0</v>
      </c>
      <c r="G211" s="36">
        <v>9376341518</v>
      </c>
      <c r="H211" s="30">
        <v>1811314065</v>
      </c>
    </row>
    <row r="212" spans="1:8" ht="30.75" customHeight="1" thickTop="1">
      <c r="A212" s="77" t="s">
        <v>657</v>
      </c>
      <c r="B212" s="18" t="s">
        <v>173</v>
      </c>
      <c r="C212" s="18"/>
      <c r="D212" s="19"/>
      <c r="E212" s="19"/>
      <c r="F212" s="20"/>
      <c r="G212" s="37"/>
      <c r="H212" s="37"/>
    </row>
    <row r="213" spans="1:8" ht="49.5">
      <c r="A213" s="78"/>
      <c r="E213" s="33" t="s">
        <v>88</v>
      </c>
      <c r="F213" s="34" t="s">
        <v>293</v>
      </c>
      <c r="G213" s="34" t="s">
        <v>105</v>
      </c>
      <c r="H213" s="34" t="s">
        <v>87</v>
      </c>
    </row>
    <row r="214" spans="1:8" ht="16.5">
      <c r="A214" s="78"/>
      <c r="B214" s="21" t="s">
        <v>294</v>
      </c>
      <c r="E214" s="23">
        <v>1734286263</v>
      </c>
      <c r="F214" s="23">
        <v>3518716176</v>
      </c>
      <c r="G214" s="94">
        <v>3197556483</v>
      </c>
      <c r="H214" s="23">
        <v>2055445956</v>
      </c>
    </row>
    <row r="215" spans="1:8" ht="16.5">
      <c r="A215" s="78"/>
      <c r="B215" s="21" t="s">
        <v>295</v>
      </c>
      <c r="E215" s="23">
        <v>582663036</v>
      </c>
      <c r="F215" s="23">
        <v>1642933882</v>
      </c>
      <c r="G215" s="94">
        <v>1457494000</v>
      </c>
      <c r="H215" s="23">
        <v>768102918</v>
      </c>
    </row>
    <row r="216" spans="1:8" ht="16.5">
      <c r="A216" s="78"/>
      <c r="B216" s="21" t="s">
        <v>306</v>
      </c>
      <c r="E216" s="23">
        <v>169608669</v>
      </c>
      <c r="F216" s="23">
        <v>1016543235</v>
      </c>
      <c r="G216" s="94">
        <v>490300000</v>
      </c>
      <c r="H216" s="23">
        <v>695851904</v>
      </c>
    </row>
    <row r="217" spans="1:8" ht="17.25" thickBot="1">
      <c r="A217" s="78"/>
      <c r="B217" s="18" t="s">
        <v>87</v>
      </c>
      <c r="C217" s="18"/>
      <c r="D217" s="19"/>
      <c r="E217" s="30">
        <v>2486557968</v>
      </c>
      <c r="F217" s="30">
        <v>6178193293</v>
      </c>
      <c r="G217" s="30">
        <v>5145350483</v>
      </c>
      <c r="H217" s="30">
        <v>3519400778</v>
      </c>
    </row>
    <row r="218" spans="1:8" s="18" customFormat="1" ht="27.75" customHeight="1" thickTop="1">
      <c r="A218" s="77" t="s">
        <v>690</v>
      </c>
      <c r="B218" s="18" t="s">
        <v>124</v>
      </c>
      <c r="D218" s="19"/>
      <c r="E218" s="31"/>
      <c r="F218" s="20"/>
      <c r="G218" s="74"/>
      <c r="H218" s="39"/>
    </row>
    <row r="219" spans="1:2" ht="28.5" customHeight="1">
      <c r="A219" s="78"/>
      <c r="B219" s="18" t="s">
        <v>397</v>
      </c>
    </row>
    <row r="220" spans="1:2" ht="27" customHeight="1">
      <c r="A220" s="78"/>
      <c r="B220" s="18" t="s">
        <v>242</v>
      </c>
    </row>
    <row r="221" spans="1:8" ht="17.25" customHeight="1">
      <c r="A221" s="78"/>
      <c r="B221" s="18"/>
      <c r="G221" s="43" t="s">
        <v>87</v>
      </c>
      <c r="H221" s="43" t="s">
        <v>88</v>
      </c>
    </row>
    <row r="222" spans="1:8" ht="16.5">
      <c r="A222" s="78"/>
      <c r="B222" s="21" t="s">
        <v>125</v>
      </c>
      <c r="G222" s="23">
        <v>6481634</v>
      </c>
      <c r="H222" s="23">
        <v>6481634</v>
      </c>
    </row>
    <row r="223" spans="1:8" ht="16.5">
      <c r="A223" s="78"/>
      <c r="B223" s="21" t="s">
        <v>126</v>
      </c>
      <c r="G223" s="23">
        <v>6481634</v>
      </c>
      <c r="H223" s="23">
        <v>6481634</v>
      </c>
    </row>
    <row r="224" spans="1:8" ht="16.5">
      <c r="A224" s="78"/>
      <c r="B224" s="21" t="s">
        <v>243</v>
      </c>
      <c r="G224" s="23">
        <v>6481634</v>
      </c>
      <c r="H224" s="23">
        <v>6481634</v>
      </c>
    </row>
    <row r="225" spans="1:8" ht="17.25" thickBot="1">
      <c r="A225" s="227" t="s">
        <v>268</v>
      </c>
      <c r="B225" s="232"/>
      <c r="C225" s="232"/>
      <c r="D225" s="232"/>
      <c r="E225" s="233"/>
      <c r="F225" s="233"/>
      <c r="G225" s="233"/>
      <c r="H225" s="233"/>
    </row>
    <row r="226" spans="1:8" ht="27.75" customHeight="1">
      <c r="A226" s="78"/>
      <c r="B226" s="21" t="s">
        <v>244</v>
      </c>
      <c r="G226" s="31">
        <v>0</v>
      </c>
      <c r="H226" s="31">
        <v>0</v>
      </c>
    </row>
    <row r="227" spans="1:8" ht="16.5">
      <c r="A227" s="78"/>
      <c r="B227" s="21" t="s">
        <v>127</v>
      </c>
      <c r="G227" s="23">
        <v>6240</v>
      </c>
      <c r="H227" s="23">
        <v>6240</v>
      </c>
    </row>
    <row r="228" spans="1:8" ht="16.5">
      <c r="A228" s="78"/>
      <c r="B228" s="21" t="s">
        <v>243</v>
      </c>
      <c r="G228" s="23">
        <v>6240</v>
      </c>
      <c r="H228" s="23">
        <v>6240</v>
      </c>
    </row>
    <row r="229" spans="1:8" ht="16.5">
      <c r="A229" s="78"/>
      <c r="B229" s="21" t="s">
        <v>244</v>
      </c>
      <c r="G229" s="31">
        <v>0</v>
      </c>
      <c r="H229" s="31">
        <v>0</v>
      </c>
    </row>
    <row r="230" spans="1:8" ht="16.5">
      <c r="A230" s="78"/>
      <c r="B230" s="21" t="s">
        <v>128</v>
      </c>
      <c r="G230" s="23">
        <v>6475394</v>
      </c>
      <c r="H230" s="23">
        <v>6475394</v>
      </c>
    </row>
    <row r="231" spans="1:8" ht="16.5">
      <c r="A231" s="78"/>
      <c r="B231" s="21" t="s">
        <v>243</v>
      </c>
      <c r="G231" s="23">
        <v>6475394</v>
      </c>
      <c r="H231" s="23">
        <v>6475394</v>
      </c>
    </row>
    <row r="232" spans="1:8" ht="16.5">
      <c r="A232" s="78"/>
      <c r="B232" s="21" t="s">
        <v>244</v>
      </c>
      <c r="G232" s="31">
        <v>0</v>
      </c>
      <c r="H232" s="31">
        <v>0</v>
      </c>
    </row>
    <row r="233" spans="1:8" ht="16.5">
      <c r="A233" s="78"/>
      <c r="B233" s="21" t="s">
        <v>245</v>
      </c>
      <c r="G233" s="23">
        <v>10000</v>
      </c>
      <c r="H233" s="23">
        <v>10000</v>
      </c>
    </row>
    <row r="234" spans="1:8" s="18" customFormat="1" ht="29.25" customHeight="1">
      <c r="A234" s="77" t="s">
        <v>130</v>
      </c>
      <c r="B234" s="275" t="s">
        <v>131</v>
      </c>
      <c r="C234" s="271"/>
      <c r="D234" s="271"/>
      <c r="E234" s="271"/>
      <c r="F234" s="271"/>
      <c r="G234" s="271"/>
      <c r="H234" s="271"/>
    </row>
    <row r="235" spans="1:8" s="18" customFormat="1" ht="22.5" customHeight="1">
      <c r="A235" s="77" t="s">
        <v>35</v>
      </c>
      <c r="B235" s="18" t="s">
        <v>249</v>
      </c>
      <c r="D235" s="19"/>
      <c r="E235" s="19"/>
      <c r="F235" s="20"/>
      <c r="G235" s="124"/>
      <c r="H235" s="28"/>
    </row>
    <row r="236" spans="1:8" s="18" customFormat="1" ht="25.5" customHeight="1">
      <c r="A236" s="77"/>
      <c r="B236" s="42" t="s">
        <v>175</v>
      </c>
      <c r="D236" s="19"/>
      <c r="E236" s="19"/>
      <c r="F236" s="20"/>
      <c r="H236" s="28"/>
    </row>
    <row r="237" spans="1:8" s="18" customFormat="1" ht="31.5" customHeight="1">
      <c r="A237" s="77"/>
      <c r="B237" s="42"/>
      <c r="D237" s="19"/>
      <c r="E237" s="19"/>
      <c r="F237" s="20"/>
      <c r="G237" s="276" t="s">
        <v>424</v>
      </c>
      <c r="H237" s="276"/>
    </row>
    <row r="238" spans="1:8" ht="17.25" thickBot="1">
      <c r="A238" s="78"/>
      <c r="G238" s="241" t="s">
        <v>30</v>
      </c>
      <c r="H238" s="241" t="s">
        <v>31</v>
      </c>
    </row>
    <row r="239" spans="1:8" s="18" customFormat="1" ht="17.25" customHeight="1">
      <c r="A239" s="77"/>
      <c r="B239" s="18" t="s">
        <v>132</v>
      </c>
      <c r="D239" s="19"/>
      <c r="E239" s="19"/>
      <c r="F239" s="39">
        <v>0</v>
      </c>
      <c r="G239" s="20">
        <v>119986067443</v>
      </c>
      <c r="H239" s="20">
        <v>100940842248</v>
      </c>
    </row>
    <row r="240" spans="1:8" ht="16.5">
      <c r="A240" s="78"/>
      <c r="B240" s="21" t="s">
        <v>246</v>
      </c>
      <c r="G240" s="23">
        <v>4497127194</v>
      </c>
      <c r="H240" s="23">
        <v>1344406150</v>
      </c>
    </row>
    <row r="241" spans="1:8" ht="16.5">
      <c r="A241" s="78"/>
      <c r="B241" s="21" t="s">
        <v>247</v>
      </c>
      <c r="G241" s="23">
        <v>115488940249</v>
      </c>
      <c r="H241" s="23">
        <v>99493370234</v>
      </c>
    </row>
    <row r="242" spans="1:8" ht="16.5">
      <c r="A242" s="78"/>
      <c r="B242" s="21" t="s">
        <v>388</v>
      </c>
      <c r="G242" s="31">
        <v>73980000</v>
      </c>
      <c r="H242" s="39">
        <v>696457000</v>
      </c>
    </row>
    <row r="243" spans="1:8" ht="16.5">
      <c r="A243" s="78"/>
      <c r="B243" s="21" t="s">
        <v>248</v>
      </c>
      <c r="G243" s="31">
        <v>0</v>
      </c>
      <c r="H243" s="39">
        <v>103065864</v>
      </c>
    </row>
    <row r="244" spans="1:8" ht="25.5" customHeight="1">
      <c r="A244" s="78"/>
      <c r="B244" s="18" t="s">
        <v>133</v>
      </c>
      <c r="G244" s="20">
        <v>132867676</v>
      </c>
      <c r="H244" s="20">
        <v>119370687</v>
      </c>
    </row>
    <row r="245" spans="1:8" ht="16.5">
      <c r="A245" s="78"/>
      <c r="B245" s="21" t="s">
        <v>250</v>
      </c>
      <c r="G245" s="23">
        <v>132867676</v>
      </c>
      <c r="H245" s="23">
        <v>119370687</v>
      </c>
    </row>
    <row r="246" spans="1:8" s="18" customFormat="1" ht="25.5" customHeight="1" thickBot="1">
      <c r="A246" s="77"/>
      <c r="B246" s="18" t="s">
        <v>134</v>
      </c>
      <c r="D246" s="19"/>
      <c r="E246" s="19"/>
      <c r="F246" s="39">
        <v>0</v>
      </c>
      <c r="G246" s="30">
        <v>119853199767</v>
      </c>
      <c r="H246" s="30">
        <v>100821471561</v>
      </c>
    </row>
    <row r="247" spans="1:8" ht="17.25" thickTop="1">
      <c r="A247" s="78"/>
      <c r="B247" s="21" t="s">
        <v>246</v>
      </c>
      <c r="G247" s="23">
        <v>4497127194</v>
      </c>
      <c r="H247" s="23">
        <v>1344406150</v>
      </c>
    </row>
    <row r="248" spans="1:8" ht="16.5">
      <c r="A248" s="78"/>
      <c r="B248" s="21" t="s">
        <v>247</v>
      </c>
      <c r="G248" s="23">
        <v>115356072573</v>
      </c>
      <c r="H248" s="23">
        <v>99373999547</v>
      </c>
    </row>
    <row r="249" spans="1:8" ht="16.5">
      <c r="A249" s="78"/>
      <c r="B249" s="21" t="s">
        <v>388</v>
      </c>
      <c r="G249" s="39">
        <v>73980000</v>
      </c>
      <c r="H249" s="39">
        <v>696457000</v>
      </c>
    </row>
    <row r="250" spans="1:8" ht="16.5">
      <c r="A250" s="78"/>
      <c r="B250" s="21" t="s">
        <v>248</v>
      </c>
      <c r="G250" s="31">
        <v>0</v>
      </c>
      <c r="H250" s="39">
        <v>103065864</v>
      </c>
    </row>
    <row r="251" spans="1:8" s="18" customFormat="1" ht="27.75" customHeight="1">
      <c r="A251" s="77" t="s">
        <v>38</v>
      </c>
      <c r="B251" s="18" t="s">
        <v>135</v>
      </c>
      <c r="D251" s="19"/>
      <c r="E251" s="19"/>
      <c r="F251" s="20"/>
      <c r="G251" s="31">
        <v>0</v>
      </c>
      <c r="H251" s="31">
        <v>0</v>
      </c>
    </row>
    <row r="252" spans="1:8" s="18" customFormat="1" ht="16.5">
      <c r="A252" s="77"/>
      <c r="D252" s="19"/>
      <c r="E252" s="19"/>
      <c r="F252" s="20"/>
      <c r="G252" s="43" t="s">
        <v>30</v>
      </c>
      <c r="H252" s="43" t="s">
        <v>31</v>
      </c>
    </row>
    <row r="253" spans="1:8" ht="16.5">
      <c r="A253" s="78"/>
      <c r="B253" s="21" t="s">
        <v>407</v>
      </c>
      <c r="G253" s="23">
        <v>3945354083</v>
      </c>
      <c r="H253" s="23">
        <v>1196242570</v>
      </c>
    </row>
    <row r="254" spans="1:8" ht="16.5">
      <c r="A254" s="78"/>
      <c r="B254" s="21" t="s">
        <v>408</v>
      </c>
      <c r="G254" s="23">
        <v>71298842071</v>
      </c>
      <c r="H254" s="23">
        <v>60384356718</v>
      </c>
    </row>
    <row r="255" spans="1:8" s="18" customFormat="1" ht="17.25" thickBot="1">
      <c r="A255" s="77"/>
      <c r="B255" s="18" t="s">
        <v>91</v>
      </c>
      <c r="D255" s="19"/>
      <c r="E255" s="19"/>
      <c r="F255" s="20"/>
      <c r="G255" s="30">
        <v>75244196154</v>
      </c>
      <c r="H255" s="30">
        <v>61580599288</v>
      </c>
    </row>
    <row r="256" spans="1:8" ht="28.5" customHeight="1" thickTop="1">
      <c r="A256" s="77" t="s">
        <v>41</v>
      </c>
      <c r="B256" s="18" t="s">
        <v>136</v>
      </c>
      <c r="G256" s="39"/>
      <c r="H256" s="39"/>
    </row>
    <row r="257" spans="1:8" ht="16.5">
      <c r="A257" s="78"/>
      <c r="G257" s="43" t="s">
        <v>30</v>
      </c>
      <c r="H257" s="43" t="s">
        <v>31</v>
      </c>
    </row>
    <row r="258" spans="1:8" ht="15.75" customHeight="1">
      <c r="A258" s="78"/>
      <c r="B258" s="21" t="s">
        <v>406</v>
      </c>
      <c r="G258" s="23">
        <v>37014224</v>
      </c>
      <c r="H258" s="39">
        <v>117619195</v>
      </c>
    </row>
    <row r="259" spans="1:8" ht="15.75" customHeight="1">
      <c r="A259" s="78"/>
      <c r="B259" s="21" t="s">
        <v>303</v>
      </c>
      <c r="G259" s="23">
        <v>1191738557</v>
      </c>
      <c r="H259" s="39">
        <v>11550000</v>
      </c>
    </row>
    <row r="260" spans="1:8" ht="14.25" customHeight="1">
      <c r="A260" s="78"/>
      <c r="B260" s="21" t="s">
        <v>296</v>
      </c>
      <c r="G260" s="39">
        <v>62709445</v>
      </c>
      <c r="H260" s="39">
        <v>190900</v>
      </c>
    </row>
    <row r="261" spans="1:8" ht="14.25" customHeight="1">
      <c r="A261" s="78"/>
      <c r="B261" s="21" t="s">
        <v>297</v>
      </c>
      <c r="G261" s="39">
        <v>0</v>
      </c>
      <c r="H261" s="39">
        <v>44400000</v>
      </c>
    </row>
    <row r="262" spans="1:8" ht="16.5">
      <c r="A262" s="78"/>
      <c r="B262" s="21" t="s">
        <v>251</v>
      </c>
      <c r="G262" s="31">
        <v>0</v>
      </c>
      <c r="H262" s="39">
        <v>0</v>
      </c>
    </row>
    <row r="263" spans="1:8" s="18" customFormat="1" ht="17.25" thickBot="1">
      <c r="A263" s="77"/>
      <c r="B263" s="18" t="s">
        <v>91</v>
      </c>
      <c r="D263" s="19"/>
      <c r="E263" s="19"/>
      <c r="F263" s="31"/>
      <c r="G263" s="30">
        <v>1291462226</v>
      </c>
      <c r="H263" s="30">
        <v>173760095</v>
      </c>
    </row>
    <row r="264" spans="1:2" ht="17.25" thickTop="1">
      <c r="A264" s="77" t="s">
        <v>42</v>
      </c>
      <c r="B264" s="18" t="s">
        <v>137</v>
      </c>
    </row>
    <row r="265" spans="1:8" ht="16.5">
      <c r="A265" s="78"/>
      <c r="G265" s="43" t="s">
        <v>30</v>
      </c>
      <c r="H265" s="43" t="s">
        <v>31</v>
      </c>
    </row>
    <row r="266" spans="1:8" ht="16.5">
      <c r="A266" s="78"/>
      <c r="B266" s="21" t="s">
        <v>182</v>
      </c>
      <c r="G266" s="39">
        <v>0</v>
      </c>
      <c r="H266" s="39">
        <v>25608829</v>
      </c>
    </row>
    <row r="267" spans="1:8" ht="17.25" thickBot="1">
      <c r="A267" s="227" t="s">
        <v>268</v>
      </c>
      <c r="B267" s="232"/>
      <c r="C267" s="232"/>
      <c r="D267" s="232"/>
      <c r="E267" s="233"/>
      <c r="F267" s="233"/>
      <c r="G267" s="233"/>
      <c r="H267" s="233"/>
    </row>
    <row r="268" spans="1:8" ht="26.25" customHeight="1">
      <c r="A268" s="78"/>
      <c r="B268" s="21" t="s">
        <v>299</v>
      </c>
      <c r="G268" s="23">
        <v>18790424</v>
      </c>
      <c r="H268" s="23">
        <v>48471288</v>
      </c>
    </row>
    <row r="269" spans="1:8" s="18" customFormat="1" ht="17.25" thickBot="1">
      <c r="A269" s="77"/>
      <c r="B269" s="18" t="s">
        <v>91</v>
      </c>
      <c r="D269" s="19"/>
      <c r="E269" s="19"/>
      <c r="F269" s="20"/>
      <c r="G269" s="30">
        <v>18790424</v>
      </c>
      <c r="H269" s="30">
        <v>74080117</v>
      </c>
    </row>
    <row r="270" spans="1:8" s="18" customFormat="1" ht="27" customHeight="1" thickTop="1">
      <c r="A270" s="77" t="s">
        <v>39</v>
      </c>
      <c r="B270" s="18" t="s">
        <v>138</v>
      </c>
      <c r="D270" s="19"/>
      <c r="E270" s="19"/>
      <c r="F270" s="20"/>
      <c r="G270" s="31"/>
      <c r="H270" s="31"/>
    </row>
    <row r="271" spans="1:8" ht="16.5">
      <c r="A271" s="78"/>
      <c r="G271" s="43" t="s">
        <v>30</v>
      </c>
      <c r="H271" s="43" t="s">
        <v>31</v>
      </c>
    </row>
    <row r="272" spans="1:8" ht="16.5">
      <c r="A272" s="78"/>
      <c r="B272" s="21" t="s">
        <v>405</v>
      </c>
      <c r="G272" s="23">
        <v>6862361999</v>
      </c>
      <c r="H272" s="23">
        <v>5000106618</v>
      </c>
    </row>
    <row r="273" spans="1:8" s="46" customFormat="1" ht="16.5">
      <c r="A273" s="85"/>
      <c r="B273" s="46" t="s">
        <v>262</v>
      </c>
      <c r="D273" s="47"/>
      <c r="E273" s="47"/>
      <c r="F273" s="48"/>
      <c r="G273" s="48">
        <v>5907268556</v>
      </c>
      <c r="H273" s="48">
        <v>4342678222</v>
      </c>
    </row>
    <row r="274" spans="1:8" s="46" customFormat="1" ht="16.5">
      <c r="A274" s="85"/>
      <c r="B274" s="46" t="s">
        <v>436</v>
      </c>
      <c r="D274" s="47"/>
      <c r="E274" s="47"/>
      <c r="F274" s="48"/>
      <c r="G274" s="48">
        <v>502923233</v>
      </c>
      <c r="H274" s="48">
        <v>348133139</v>
      </c>
    </row>
    <row r="275" spans="1:8" s="46" customFormat="1" ht="16.5">
      <c r="A275" s="85"/>
      <c r="B275" s="46" t="s">
        <v>389</v>
      </c>
      <c r="D275" s="47"/>
      <c r="E275" s="47"/>
      <c r="F275" s="48"/>
      <c r="G275" s="48">
        <v>452170210</v>
      </c>
      <c r="H275" s="48">
        <v>309295257</v>
      </c>
    </row>
    <row r="276" spans="1:8" ht="16.5">
      <c r="A276" s="78"/>
      <c r="B276" s="21" t="s">
        <v>139</v>
      </c>
      <c r="G276" s="23">
        <v>550846571</v>
      </c>
      <c r="H276" s="23">
        <v>310073768</v>
      </c>
    </row>
    <row r="277" spans="1:8" ht="16.5">
      <c r="A277" s="78"/>
      <c r="B277" s="21" t="s">
        <v>140</v>
      </c>
      <c r="G277" s="23">
        <v>273116462</v>
      </c>
      <c r="H277" s="23">
        <v>330837138</v>
      </c>
    </row>
    <row r="278" spans="1:8" ht="16.5">
      <c r="A278" s="78"/>
      <c r="B278" s="21" t="s">
        <v>141</v>
      </c>
      <c r="G278" s="23">
        <v>589185836</v>
      </c>
      <c r="H278" s="23">
        <v>845393883</v>
      </c>
    </row>
    <row r="279" spans="1:8" ht="16.5">
      <c r="A279" s="78"/>
      <c r="B279" s="21" t="s">
        <v>142</v>
      </c>
      <c r="G279" s="23">
        <v>4199540322</v>
      </c>
      <c r="H279" s="23">
        <v>3941710157</v>
      </c>
    </row>
    <row r="280" spans="1:8" s="18" customFormat="1" ht="16.5">
      <c r="A280" s="77"/>
      <c r="B280" s="18" t="s">
        <v>91</v>
      </c>
      <c r="D280" s="19"/>
      <c r="E280" s="19"/>
      <c r="F280" s="20"/>
      <c r="G280" s="44">
        <v>12475051190</v>
      </c>
      <c r="H280" s="44">
        <v>10428121564</v>
      </c>
    </row>
    <row r="281" spans="1:8" s="18" customFormat="1" ht="30.75" customHeight="1">
      <c r="A281" s="77" t="s">
        <v>73</v>
      </c>
      <c r="B281" s="18" t="s">
        <v>143</v>
      </c>
      <c r="D281" s="19"/>
      <c r="E281" s="19"/>
      <c r="F281" s="20"/>
      <c r="G281" s="119"/>
      <c r="H281" s="119"/>
    </row>
    <row r="282" spans="1:8" s="18" customFormat="1" ht="16.5">
      <c r="A282" s="77"/>
      <c r="D282" s="19"/>
      <c r="E282" s="19"/>
      <c r="F282" s="20"/>
      <c r="G282" s="43" t="s">
        <v>30</v>
      </c>
      <c r="H282" s="43" t="s">
        <v>31</v>
      </c>
    </row>
    <row r="283" spans="1:8" ht="16.5">
      <c r="A283" s="78"/>
      <c r="B283" s="21" t="s">
        <v>405</v>
      </c>
      <c r="G283" s="23">
        <v>7423189803</v>
      </c>
      <c r="H283" s="23">
        <v>7312139906</v>
      </c>
    </row>
    <row r="284" spans="1:8" s="46" customFormat="1" ht="16.5">
      <c r="A284" s="85"/>
      <c r="B284" s="46" t="s">
        <v>262</v>
      </c>
      <c r="D284" s="47"/>
      <c r="E284" s="47"/>
      <c r="F284" s="48"/>
      <c r="G284" s="48">
        <v>6533211186</v>
      </c>
      <c r="H284" s="48">
        <v>6436499662</v>
      </c>
    </row>
    <row r="285" spans="1:8" s="46" customFormat="1" ht="16.5">
      <c r="A285" s="85"/>
      <c r="B285" s="46" t="s">
        <v>436</v>
      </c>
      <c r="D285" s="47"/>
      <c r="E285" s="47"/>
      <c r="F285" s="48"/>
      <c r="G285" s="48">
        <v>538001682</v>
      </c>
      <c r="H285" s="48">
        <v>424024244</v>
      </c>
    </row>
    <row r="286" spans="1:8" s="46" customFormat="1" ht="16.5">
      <c r="A286" s="85"/>
      <c r="B286" s="46" t="s">
        <v>389</v>
      </c>
      <c r="D286" s="47"/>
      <c r="E286" s="47"/>
      <c r="F286" s="48"/>
      <c r="G286" s="48">
        <v>351976935</v>
      </c>
      <c r="H286" s="48">
        <v>451616000</v>
      </c>
    </row>
    <row r="287" spans="1:8" ht="16.5">
      <c r="A287" s="78"/>
      <c r="B287" s="21" t="s">
        <v>144</v>
      </c>
      <c r="G287" s="23">
        <v>443861617</v>
      </c>
      <c r="H287" s="23">
        <v>553119015</v>
      </c>
    </row>
    <row r="288" spans="1:8" ht="16.5">
      <c r="A288" s="78"/>
      <c r="B288" s="21" t="s">
        <v>140</v>
      </c>
      <c r="G288" s="23">
        <v>570396641</v>
      </c>
      <c r="H288" s="23">
        <v>432176720</v>
      </c>
    </row>
    <row r="289" spans="1:8" ht="16.5">
      <c r="A289" s="78"/>
      <c r="B289" s="21" t="s">
        <v>252</v>
      </c>
      <c r="G289" s="23">
        <v>150510315</v>
      </c>
      <c r="H289" s="23">
        <v>4000000</v>
      </c>
    </row>
    <row r="290" spans="1:8" ht="16.5">
      <c r="A290" s="78"/>
      <c r="B290" s="21" t="s">
        <v>141</v>
      </c>
      <c r="G290" s="23">
        <v>971484254</v>
      </c>
      <c r="H290" s="23">
        <v>1519132037</v>
      </c>
    </row>
    <row r="291" spans="1:8" ht="16.5">
      <c r="A291" s="78"/>
      <c r="B291" s="21" t="s">
        <v>142</v>
      </c>
      <c r="G291" s="23">
        <v>993224625</v>
      </c>
      <c r="H291" s="23">
        <v>754208796</v>
      </c>
    </row>
    <row r="292" spans="1:8" s="18" customFormat="1" ht="17.25" thickBot="1">
      <c r="A292" s="77"/>
      <c r="B292" s="18" t="s">
        <v>91</v>
      </c>
      <c r="D292" s="19"/>
      <c r="E292" s="19"/>
      <c r="F292" s="20"/>
      <c r="G292" s="30">
        <v>10552667255</v>
      </c>
      <c r="H292" s="30">
        <v>10574776474</v>
      </c>
    </row>
    <row r="293" spans="1:8" s="18" customFormat="1" ht="37.5" customHeight="1" thickTop="1">
      <c r="A293" s="77" t="s">
        <v>171</v>
      </c>
      <c r="B293" s="18" t="s">
        <v>145</v>
      </c>
      <c r="D293" s="19"/>
      <c r="E293" s="19"/>
      <c r="F293" s="20"/>
      <c r="G293" s="32"/>
      <c r="H293" s="32"/>
    </row>
    <row r="294" spans="1:8" s="18" customFormat="1" ht="16.5">
      <c r="A294" s="77"/>
      <c r="D294" s="19"/>
      <c r="E294" s="19"/>
      <c r="F294" s="20"/>
      <c r="G294" s="43" t="s">
        <v>30</v>
      </c>
      <c r="H294" s="43" t="s">
        <v>31</v>
      </c>
    </row>
    <row r="295" spans="1:8" ht="16.5">
      <c r="A295" s="78"/>
      <c r="B295" s="21" t="s">
        <v>433</v>
      </c>
      <c r="G295" s="136">
        <v>424909091</v>
      </c>
      <c r="H295" s="25">
        <v>568999999</v>
      </c>
    </row>
    <row r="296" spans="1:8" ht="16.5">
      <c r="A296" s="78"/>
      <c r="B296" s="21" t="s">
        <v>435</v>
      </c>
      <c r="G296" s="25">
        <v>91251200</v>
      </c>
      <c r="H296" s="25">
        <v>239221936</v>
      </c>
    </row>
    <row r="297" spans="1:8" ht="16.5">
      <c r="A297" s="78"/>
      <c r="B297" s="21" t="s">
        <v>431</v>
      </c>
      <c r="G297" s="25">
        <v>60909091</v>
      </c>
      <c r="H297" s="136">
        <v>657425</v>
      </c>
    </row>
    <row r="298" spans="1:8" s="18" customFormat="1" ht="17.25" thickBot="1">
      <c r="A298" s="77"/>
      <c r="B298" s="18" t="s">
        <v>91</v>
      </c>
      <c r="D298" s="19"/>
      <c r="E298" s="19"/>
      <c r="F298" s="20"/>
      <c r="G298" s="30">
        <v>577069382</v>
      </c>
      <c r="H298" s="30">
        <v>808879360</v>
      </c>
    </row>
    <row r="299" spans="1:8" s="18" customFormat="1" ht="22.5" customHeight="1" thickTop="1">
      <c r="A299" s="77" t="s">
        <v>82</v>
      </c>
      <c r="B299" s="18" t="s">
        <v>146</v>
      </c>
      <c r="D299" s="19"/>
      <c r="E299" s="19"/>
      <c r="F299" s="20"/>
      <c r="G299" s="32"/>
      <c r="H299" s="32"/>
    </row>
    <row r="300" spans="1:8" s="18" customFormat="1" ht="16.5">
      <c r="A300" s="77"/>
      <c r="D300" s="19"/>
      <c r="E300" s="19"/>
      <c r="F300" s="20"/>
      <c r="G300" s="43" t="s">
        <v>30</v>
      </c>
      <c r="H300" s="43" t="s">
        <v>31</v>
      </c>
    </row>
    <row r="301" spans="1:8" ht="16.5">
      <c r="A301" s="78"/>
      <c r="B301" s="21" t="s">
        <v>432</v>
      </c>
      <c r="G301" s="136">
        <v>7747887</v>
      </c>
      <c r="H301" s="25">
        <v>97029449</v>
      </c>
    </row>
    <row r="302" spans="1:8" ht="16.5">
      <c r="A302" s="78"/>
      <c r="B302" s="21" t="s">
        <v>434</v>
      </c>
      <c r="G302" s="25">
        <v>74529893</v>
      </c>
      <c r="H302" s="25">
        <v>206075241</v>
      </c>
    </row>
    <row r="303" spans="1:8" ht="16.5">
      <c r="A303" s="78"/>
      <c r="B303" s="21" t="s">
        <v>146</v>
      </c>
      <c r="G303" s="25">
        <v>110864404</v>
      </c>
      <c r="H303" s="25">
        <v>129604964</v>
      </c>
    </row>
    <row r="304" spans="1:8" s="18" customFormat="1" ht="17.25" thickBot="1">
      <c r="A304" s="77"/>
      <c r="B304" s="18" t="s">
        <v>91</v>
      </c>
      <c r="D304" s="19"/>
      <c r="E304" s="19"/>
      <c r="F304" s="31">
        <v>0</v>
      </c>
      <c r="G304" s="30">
        <v>193142184</v>
      </c>
      <c r="H304" s="30">
        <v>432709654</v>
      </c>
    </row>
    <row r="305" spans="1:8" s="18" customFormat="1" ht="21.75" customHeight="1" thickTop="1">
      <c r="A305" s="77" t="s">
        <v>83</v>
      </c>
      <c r="B305" s="18" t="s">
        <v>147</v>
      </c>
      <c r="D305" s="19"/>
      <c r="E305" s="19"/>
      <c r="F305" s="20"/>
      <c r="G305" s="20"/>
      <c r="H305" s="20"/>
    </row>
    <row r="306" spans="1:8" ht="16.5">
      <c r="A306" s="78"/>
      <c r="B306" s="21" t="s">
        <v>148</v>
      </c>
      <c r="F306" s="39"/>
      <c r="G306" s="23">
        <v>23237884168</v>
      </c>
      <c r="H306" s="23">
        <v>18713823919</v>
      </c>
    </row>
    <row r="307" spans="1:8" ht="53.25" customHeight="1">
      <c r="A307" s="78"/>
      <c r="B307" s="271" t="s">
        <v>253</v>
      </c>
      <c r="C307" s="271"/>
      <c r="D307" s="271"/>
      <c r="E307" s="28"/>
      <c r="F307" s="28"/>
      <c r="G307" s="28"/>
      <c r="H307" s="28"/>
    </row>
    <row r="308" spans="1:8" ht="24.75" customHeight="1">
      <c r="A308" s="78"/>
      <c r="B308" s="21" t="s">
        <v>300</v>
      </c>
      <c r="G308" s="23">
        <v>36204000</v>
      </c>
      <c r="H308" s="39">
        <v>15246000</v>
      </c>
    </row>
    <row r="309" spans="1:8" ht="16.5">
      <c r="A309" s="78"/>
      <c r="B309" s="21" t="s">
        <v>301</v>
      </c>
      <c r="G309" s="31">
        <v>0</v>
      </c>
      <c r="H309" s="23">
        <v>-44400000</v>
      </c>
    </row>
    <row r="310" ht="16.5">
      <c r="A310" s="78"/>
    </row>
    <row r="311" spans="1:8" s="18" customFormat="1" ht="20.25" customHeight="1">
      <c r="A311" s="77"/>
      <c r="B311" s="18" t="s">
        <v>149</v>
      </c>
      <c r="D311" s="19"/>
      <c r="E311" s="74"/>
      <c r="F311" s="74"/>
      <c r="G311" s="20">
        <v>23274088168</v>
      </c>
      <c r="H311" s="20">
        <v>18684669919</v>
      </c>
    </row>
    <row r="312" spans="1:8" ht="14.25">
      <c r="A312" s="78"/>
      <c r="B312" s="21" t="s">
        <v>150</v>
      </c>
      <c r="G312" s="45">
        <v>0.25</v>
      </c>
      <c r="H312" s="45">
        <v>0.25</v>
      </c>
    </row>
    <row r="313" spans="1:8" s="18" customFormat="1" ht="15.75" thickBot="1">
      <c r="A313" s="77"/>
      <c r="B313" s="18" t="s">
        <v>437</v>
      </c>
      <c r="D313" s="19"/>
      <c r="E313" s="19"/>
      <c r="F313" s="20"/>
      <c r="G313" s="30">
        <v>5818522042</v>
      </c>
      <c r="H313" s="30">
        <v>4671167479.75</v>
      </c>
    </row>
    <row r="314" spans="1:8" ht="16.5" thickBot="1" thickTop="1">
      <c r="A314" s="227" t="s">
        <v>268</v>
      </c>
      <c r="B314" s="232"/>
      <c r="C314" s="232"/>
      <c r="D314" s="232"/>
      <c r="E314" s="233"/>
      <c r="F314" s="233"/>
      <c r="G314" s="233"/>
      <c r="H314" s="233"/>
    </row>
    <row r="315" spans="1:8" s="18" customFormat="1" ht="30" customHeight="1">
      <c r="A315" s="77" t="s">
        <v>84</v>
      </c>
      <c r="B315" s="18" t="s">
        <v>151</v>
      </c>
      <c r="D315" s="19"/>
      <c r="E315" s="19"/>
      <c r="F315" s="20"/>
      <c r="G315" s="74"/>
      <c r="H315" s="74"/>
    </row>
    <row r="316" spans="1:8" s="18" customFormat="1" ht="15">
      <c r="A316" s="77"/>
      <c r="D316" s="19"/>
      <c r="E316" s="19"/>
      <c r="F316" s="20"/>
      <c r="G316" s="43" t="s">
        <v>47</v>
      </c>
      <c r="H316" s="43" t="s">
        <v>48</v>
      </c>
    </row>
    <row r="317" spans="1:8" ht="14.25">
      <c r="A317" s="78"/>
      <c r="B317" s="21" t="s">
        <v>152</v>
      </c>
      <c r="G317" s="23">
        <v>17419362126</v>
      </c>
      <c r="H317" s="23">
        <v>14042656439.25</v>
      </c>
    </row>
    <row r="318" spans="1:4" ht="48" customHeight="1">
      <c r="A318" s="78"/>
      <c r="B318" s="271" t="s">
        <v>670</v>
      </c>
      <c r="C318" s="272"/>
      <c r="D318" s="272"/>
    </row>
    <row r="319" spans="1:8" ht="33" customHeight="1">
      <c r="A319" s="78"/>
      <c r="B319" s="271" t="s">
        <v>285</v>
      </c>
      <c r="C319" s="272"/>
      <c r="D319" s="272"/>
      <c r="G319" s="254">
        <v>17419362126</v>
      </c>
      <c r="H319" s="254">
        <v>14042656439.25</v>
      </c>
    </row>
    <row r="320" spans="1:8" ht="31.5" customHeight="1">
      <c r="A320" s="78"/>
      <c r="B320" s="271" t="s">
        <v>153</v>
      </c>
      <c r="C320" s="272"/>
      <c r="D320" s="272"/>
      <c r="G320" s="23">
        <v>6475394</v>
      </c>
      <c r="H320" s="23">
        <v>6475394</v>
      </c>
    </row>
    <row r="321" spans="1:8" ht="15.75" thickBot="1">
      <c r="A321" s="78"/>
      <c r="B321" s="18" t="s">
        <v>269</v>
      </c>
      <c r="C321" s="18"/>
      <c r="D321" s="19"/>
      <c r="E321" s="19"/>
      <c r="F321" s="20"/>
      <c r="G321" s="30">
        <v>2690.0852868566762</v>
      </c>
      <c r="H321" s="30">
        <v>2168.6180700741916</v>
      </c>
    </row>
    <row r="322" spans="1:8" ht="15" thickTop="1">
      <c r="A322" s="78"/>
      <c r="B322" s="21" t="s">
        <v>154</v>
      </c>
      <c r="G322" s="31"/>
      <c r="H322" s="31"/>
    </row>
    <row r="323" spans="1:8" ht="14.25">
      <c r="A323" s="78"/>
      <c r="B323" s="21" t="s">
        <v>155</v>
      </c>
      <c r="G323" s="23">
        <v>6475394</v>
      </c>
      <c r="H323" s="23">
        <v>6475394</v>
      </c>
    </row>
    <row r="324" spans="1:8" ht="14.25">
      <c r="A324" s="78"/>
      <c r="B324" s="21" t="s">
        <v>156</v>
      </c>
      <c r="G324" s="31">
        <v>0</v>
      </c>
      <c r="H324" s="31">
        <v>0</v>
      </c>
    </row>
    <row r="325" spans="1:8" ht="14.25">
      <c r="A325" s="78"/>
      <c r="B325" s="21" t="s">
        <v>157</v>
      </c>
      <c r="G325" s="31">
        <v>0</v>
      </c>
      <c r="H325" s="31">
        <v>0</v>
      </c>
    </row>
    <row r="326" spans="1:8" ht="14.25">
      <c r="A326" s="78"/>
      <c r="B326" s="21" t="s">
        <v>153</v>
      </c>
      <c r="G326" s="23">
        <v>6475394</v>
      </c>
      <c r="H326" s="23">
        <v>6475394</v>
      </c>
    </row>
    <row r="327" spans="1:8" s="18" customFormat="1" ht="29.25" customHeight="1">
      <c r="A327" s="77" t="s">
        <v>85</v>
      </c>
      <c r="B327" s="18" t="s">
        <v>158</v>
      </c>
      <c r="D327" s="19"/>
      <c r="E327" s="19"/>
      <c r="F327" s="20"/>
      <c r="G327" s="20"/>
      <c r="H327" s="20"/>
    </row>
    <row r="328" spans="1:8" s="18" customFormat="1" ht="15">
      <c r="A328" s="77"/>
      <c r="D328" s="19"/>
      <c r="E328" s="19"/>
      <c r="F328" s="20"/>
      <c r="G328" s="43" t="s">
        <v>47</v>
      </c>
      <c r="H328" s="43" t="s">
        <v>48</v>
      </c>
    </row>
    <row r="329" spans="1:8" ht="14.25">
      <c r="A329" s="78"/>
      <c r="B329" s="21" t="s">
        <v>159</v>
      </c>
      <c r="G329" s="23">
        <v>52798614322</v>
      </c>
      <c r="H329" s="23">
        <v>43857047290</v>
      </c>
    </row>
    <row r="330" spans="1:8" ht="14.25">
      <c r="A330" s="78"/>
      <c r="B330" s="21" t="s">
        <v>160</v>
      </c>
      <c r="G330" s="23">
        <v>31182601995</v>
      </c>
      <c r="H330" s="23">
        <v>25656362999</v>
      </c>
    </row>
    <row r="331" spans="1:8" s="46" customFormat="1" ht="14.25">
      <c r="A331" s="85"/>
      <c r="B331" s="46" t="s">
        <v>262</v>
      </c>
      <c r="D331" s="47"/>
      <c r="E331" s="47"/>
      <c r="F331" s="48"/>
      <c r="G331" s="48">
        <v>26377126304</v>
      </c>
      <c r="H331" s="48">
        <v>22882010516</v>
      </c>
    </row>
    <row r="332" spans="1:8" s="46" customFormat="1" ht="14.25">
      <c r="A332" s="85"/>
      <c r="B332" s="46" t="s">
        <v>265</v>
      </c>
      <c r="D332" s="47"/>
      <c r="E332" s="47"/>
      <c r="F332" s="48"/>
      <c r="G332" s="48">
        <v>3282841191</v>
      </c>
      <c r="H332" s="48">
        <v>2774352483</v>
      </c>
    </row>
    <row r="333" spans="1:8" s="46" customFormat="1" ht="14.25">
      <c r="A333" s="85"/>
      <c r="B333" s="46" t="s">
        <v>389</v>
      </c>
      <c r="D333" s="47"/>
      <c r="E333" s="47"/>
      <c r="G333" s="48">
        <v>1522634500</v>
      </c>
      <c r="H333" s="48">
        <v>1374750000</v>
      </c>
    </row>
    <row r="334" spans="1:8" ht="14.25">
      <c r="A334" s="78"/>
      <c r="B334" s="21" t="s">
        <v>286</v>
      </c>
      <c r="G334" s="23">
        <v>313647657</v>
      </c>
      <c r="H334" s="23">
        <v>250750966</v>
      </c>
    </row>
    <row r="335" spans="1:8" ht="14.25">
      <c r="A335" s="78"/>
      <c r="B335" s="21" t="s">
        <v>161</v>
      </c>
      <c r="G335" s="23">
        <v>4109431153</v>
      </c>
      <c r="H335" s="23">
        <v>4250981394</v>
      </c>
    </row>
    <row r="336" spans="1:8" ht="14.25">
      <c r="A336" s="78"/>
      <c r="B336" s="21" t="s">
        <v>141</v>
      </c>
      <c r="G336" s="23">
        <v>2886128195</v>
      </c>
      <c r="H336" s="23">
        <v>5113667649</v>
      </c>
    </row>
    <row r="337" spans="1:8" ht="14.25">
      <c r="A337" s="78"/>
      <c r="B337" s="21" t="s">
        <v>142</v>
      </c>
      <c r="G337" s="23">
        <v>7249224695</v>
      </c>
      <c r="H337" s="23">
        <v>6031541018</v>
      </c>
    </row>
    <row r="338" spans="6:8" ht="25.5" customHeight="1">
      <c r="F338" s="50"/>
      <c r="G338" s="50" t="str">
        <f>KQKD!F30</f>
        <v>TP. HCM, ngày 25  tháng 7 năm 2011</v>
      </c>
      <c r="H338" s="51"/>
    </row>
    <row r="339" spans="1:8" ht="15.75" customHeight="1">
      <c r="A339" s="18" t="s">
        <v>274</v>
      </c>
      <c r="B339" s="49" t="s">
        <v>275</v>
      </c>
      <c r="C339" s="18"/>
      <c r="D339" s="52" t="s">
        <v>276</v>
      </c>
      <c r="E339" s="52"/>
      <c r="G339" s="52" t="s">
        <v>68</v>
      </c>
      <c r="H339" s="53"/>
    </row>
    <row r="340" spans="1:8" ht="15">
      <c r="A340" s="18"/>
      <c r="B340" s="18"/>
      <c r="C340" s="18"/>
      <c r="D340" s="19"/>
      <c r="E340" s="19"/>
      <c r="F340" s="53"/>
      <c r="G340" s="51"/>
      <c r="H340" s="53"/>
    </row>
    <row r="341" spans="1:8" ht="15">
      <c r="A341" s="18"/>
      <c r="B341" s="18"/>
      <c r="C341" s="18"/>
      <c r="D341" s="19"/>
      <c r="E341" s="19"/>
      <c r="F341" s="53"/>
      <c r="G341" s="51"/>
      <c r="H341" s="53"/>
    </row>
    <row r="342" spans="1:8" ht="15">
      <c r="A342" s="18"/>
      <c r="B342" s="18"/>
      <c r="C342" s="18"/>
      <c r="D342" s="19"/>
      <c r="E342" s="19"/>
      <c r="F342" s="53"/>
      <c r="G342" s="51"/>
      <c r="H342" s="53"/>
    </row>
    <row r="343" spans="1:8" ht="15">
      <c r="A343" s="18"/>
      <c r="B343" s="18"/>
      <c r="C343" s="18"/>
      <c r="D343" s="19"/>
      <c r="E343" s="19"/>
      <c r="F343" s="53"/>
      <c r="G343" s="51"/>
      <c r="H343" s="53"/>
    </row>
    <row r="344" spans="1:8" ht="15" customHeight="1">
      <c r="A344" s="42" t="s">
        <v>277</v>
      </c>
      <c r="B344" s="86" t="s">
        <v>278</v>
      </c>
      <c r="C344" s="42"/>
      <c r="D344" s="87" t="s">
        <v>263</v>
      </c>
      <c r="E344" s="87"/>
      <c r="G344" s="88" t="s">
        <v>261</v>
      </c>
      <c r="H344" s="53"/>
    </row>
    <row r="345" spans="1:8" ht="15">
      <c r="A345" s="18"/>
      <c r="B345" s="18"/>
      <c r="C345" s="18"/>
      <c r="D345" s="19"/>
      <c r="E345" s="19"/>
      <c r="F345" s="20"/>
      <c r="G345" s="20"/>
      <c r="H345" s="20"/>
    </row>
  </sheetData>
  <mergeCells count="33">
    <mergeCell ref="D13:H13"/>
    <mergeCell ref="B23:H23"/>
    <mergeCell ref="B32:H32"/>
    <mergeCell ref="B53:H53"/>
    <mergeCell ref="B42:H42"/>
    <mergeCell ref="B30:H30"/>
    <mergeCell ref="B21:H21"/>
    <mergeCell ref="B307:D307"/>
    <mergeCell ref="G237:H237"/>
    <mergeCell ref="B68:H68"/>
    <mergeCell ref="B33:H33"/>
    <mergeCell ref="B40:H40"/>
    <mergeCell ref="B41:H41"/>
    <mergeCell ref="B54:H54"/>
    <mergeCell ref="B56:H56"/>
    <mergeCell ref="B55:H55"/>
    <mergeCell ref="B57:H57"/>
    <mergeCell ref="B62:H62"/>
    <mergeCell ref="B69:H69"/>
    <mergeCell ref="B78:H78"/>
    <mergeCell ref="B234:H234"/>
    <mergeCell ref="B170:D170"/>
    <mergeCell ref="B169:D169"/>
    <mergeCell ref="B320:D320"/>
    <mergeCell ref="B174:D174"/>
    <mergeCell ref="B43:H43"/>
    <mergeCell ref="B318:D318"/>
    <mergeCell ref="B319:D319"/>
    <mergeCell ref="B81:H81"/>
    <mergeCell ref="B60:H60"/>
    <mergeCell ref="B58:H58"/>
    <mergeCell ref="B77:H77"/>
    <mergeCell ref="B80:H80"/>
  </mergeCells>
  <printOptions horizontalCentered="1"/>
  <pageMargins left="0.5" right="0" top="0.5" bottom="0.75" header="0" footer="0.25"/>
  <pageSetup horizontalDpi="600" verticalDpi="600" orientation="portrait" paperSize="9" scale="90" r:id="rId3"/>
  <headerFooter alignWithMargins="0">
    <oddFooter xml:space="preserve">&amp;L&amp;"Arial Narrow,Italic"Bản thuyết minh này là một bộ phận không thể tách rời với Báo cáo tài chính&amp;R&amp;P+4 </oddFooter>
  </headerFooter>
  <legacyDrawing r:id="rId2"/>
</worksheet>
</file>

<file path=xl/worksheets/sheet6.xml><?xml version="1.0" encoding="utf-8"?>
<worksheet xmlns="http://schemas.openxmlformats.org/spreadsheetml/2006/main" xmlns:r="http://schemas.openxmlformats.org/officeDocument/2006/relationships">
  <dimension ref="A1:I26"/>
  <sheetViews>
    <sheetView workbookViewId="0" topLeftCell="D13">
      <selection activeCell="K28" sqref="K28"/>
    </sheetView>
  </sheetViews>
  <sheetFormatPr defaultColWidth="9.140625" defaultRowHeight="12.75"/>
  <cols>
    <col min="1" max="1" width="26.57421875" style="21" customWidth="1"/>
    <col min="2" max="2" width="15.57421875" style="23" bestFit="1" customWidth="1"/>
    <col min="3" max="3" width="15.140625" style="23" bestFit="1" customWidth="1"/>
    <col min="4" max="4" width="11.00390625" style="23" bestFit="1" customWidth="1"/>
    <col min="5" max="5" width="14.00390625" style="23" bestFit="1" customWidth="1"/>
    <col min="6" max="6" width="14.8515625" style="23" bestFit="1" customWidth="1"/>
    <col min="7" max="7" width="14.421875" style="23" bestFit="1" customWidth="1"/>
    <col min="8" max="8" width="15.7109375" style="23" bestFit="1" customWidth="1"/>
    <col min="9" max="9" width="15.57421875" style="23" bestFit="1" customWidth="1"/>
    <col min="10" max="16384" width="9.140625" style="21" customWidth="1"/>
  </cols>
  <sheetData>
    <row r="1" ht="16.5" customHeight="1">
      <c r="A1" s="18" t="str">
        <f>KQKD!A1</f>
        <v>CÔNG TY CỔ PHẦN DƯỢC PHẨM DƯỢC LIỆU PHARMEDIC</v>
      </c>
    </row>
    <row r="2" ht="14.25" customHeight="1">
      <c r="A2" s="21" t="str">
        <f>KQKD!A2</f>
        <v>Địa chỉ : 367, Nguyễn Trãi, P. Nguyễn Cư Trinh, Q.I, TP. Hồ Chí Minh</v>
      </c>
    </row>
    <row r="3" ht="14.25" customHeight="1">
      <c r="A3" s="21" t="str">
        <f>KQKD!A3</f>
        <v>BÁO CÁO TÀI CHÍNH</v>
      </c>
    </row>
    <row r="4" spans="1:9" ht="15" thickBot="1">
      <c r="A4" s="228" t="str">
        <f>TM_BCTC!A4</f>
        <v>Từ ngày 01/01/2011 đến ngày 30/06/2011</v>
      </c>
      <c r="B4" s="228"/>
      <c r="C4" s="228"/>
      <c r="D4" s="228"/>
      <c r="E4" s="228"/>
      <c r="F4" s="228"/>
      <c r="G4" s="228"/>
      <c r="H4" s="228"/>
      <c r="I4" s="228"/>
    </row>
    <row r="5" spans="1:9" ht="27" customHeight="1">
      <c r="A5" s="258" t="s">
        <v>686</v>
      </c>
      <c r="B5" s="256"/>
      <c r="C5" s="256"/>
      <c r="D5" s="257"/>
      <c r="E5" s="257"/>
      <c r="F5" s="257"/>
      <c r="G5" s="257"/>
      <c r="H5" s="257"/>
      <c r="I5" s="257"/>
    </row>
    <row r="6" ht="14.25">
      <c r="I6" s="235"/>
    </row>
    <row r="7" spans="1:9" ht="60">
      <c r="A7" s="131" t="s">
        <v>254</v>
      </c>
      <c r="B7" s="132" t="s">
        <v>255</v>
      </c>
      <c r="C7" s="132" t="s">
        <v>409</v>
      </c>
      <c r="D7" s="132" t="s">
        <v>218</v>
      </c>
      <c r="E7" s="132" t="s">
        <v>219</v>
      </c>
      <c r="F7" s="132" t="s">
        <v>220</v>
      </c>
      <c r="G7" s="132" t="s">
        <v>414</v>
      </c>
      <c r="H7" s="132" t="s">
        <v>221</v>
      </c>
      <c r="I7" s="133" t="s">
        <v>129</v>
      </c>
    </row>
    <row r="8" spans="1:9" s="18" customFormat="1" ht="19.5" customHeight="1">
      <c r="A8" s="6" t="s">
        <v>256</v>
      </c>
      <c r="B8" s="32">
        <v>64816340000</v>
      </c>
      <c r="C8" s="32">
        <v>913497000</v>
      </c>
      <c r="D8" s="32">
        <v>-93405000</v>
      </c>
      <c r="E8" s="32">
        <v>6813897555</v>
      </c>
      <c r="F8" s="32">
        <v>3706983496</v>
      </c>
      <c r="G8" s="32">
        <v>2454543</v>
      </c>
      <c r="H8" s="32">
        <v>11384715398</v>
      </c>
      <c r="I8" s="134">
        <f>SUM(B8:H8)</f>
        <v>87544482992</v>
      </c>
    </row>
    <row r="9" spans="1:9" ht="14.25">
      <c r="A9" s="135" t="s">
        <v>429</v>
      </c>
      <c r="B9" s="25"/>
      <c r="C9" s="25"/>
      <c r="D9" s="25"/>
      <c r="E9" s="25"/>
      <c r="F9" s="25"/>
      <c r="G9" s="25"/>
      <c r="H9" s="136">
        <v>31230892468</v>
      </c>
      <c r="I9" s="137">
        <v>31230892468</v>
      </c>
    </row>
    <row r="10" spans="1:9" s="46" customFormat="1" ht="14.25">
      <c r="A10" s="160" t="s">
        <v>426</v>
      </c>
      <c r="B10" s="139"/>
      <c r="C10" s="139"/>
      <c r="D10" s="139"/>
      <c r="E10" s="139">
        <v>7087985273</v>
      </c>
      <c r="F10" s="139">
        <v>1181330879</v>
      </c>
      <c r="G10" s="139"/>
      <c r="H10" s="139">
        <v>-8269316152</v>
      </c>
      <c r="I10" s="161">
        <v>0</v>
      </c>
    </row>
    <row r="11" spans="1:9" s="46" customFormat="1" ht="14.25">
      <c r="A11" s="160" t="s">
        <v>427</v>
      </c>
      <c r="B11" s="139"/>
      <c r="C11" s="139"/>
      <c r="D11" s="139"/>
      <c r="E11" s="139"/>
      <c r="F11" s="139"/>
      <c r="G11" s="139"/>
      <c r="H11" s="139">
        <v>-5960496064</v>
      </c>
      <c r="I11" s="162">
        <v>-5960496064</v>
      </c>
    </row>
    <row r="12" spans="1:9" s="46" customFormat="1" ht="14.25">
      <c r="A12" s="160" t="s">
        <v>428</v>
      </c>
      <c r="B12" s="139"/>
      <c r="C12" s="139"/>
      <c r="D12" s="139"/>
      <c r="E12" s="139"/>
      <c r="F12" s="139"/>
      <c r="G12" s="139">
        <v>-19440230</v>
      </c>
      <c r="H12" s="139">
        <v>-7563921394</v>
      </c>
      <c r="I12" s="162">
        <v>-7583361624</v>
      </c>
    </row>
    <row r="13" spans="1:9" ht="22.5" customHeight="1" thickBot="1">
      <c r="A13" s="236" t="s">
        <v>304</v>
      </c>
      <c r="B13" s="237">
        <v>64816340000</v>
      </c>
      <c r="C13" s="237">
        <v>913497000</v>
      </c>
      <c r="D13" s="237">
        <v>-93405000</v>
      </c>
      <c r="E13" s="237">
        <v>13901882828</v>
      </c>
      <c r="F13" s="237">
        <v>4888314375</v>
      </c>
      <c r="G13" s="237">
        <v>-16985687</v>
      </c>
      <c r="H13" s="237">
        <v>20821874256</v>
      </c>
      <c r="I13" s="238">
        <v>105231517772</v>
      </c>
    </row>
    <row r="14" spans="1:9" ht="31.5" customHeight="1">
      <c r="A14" s="140" t="s">
        <v>260</v>
      </c>
      <c r="B14" s="141">
        <v>64816340000</v>
      </c>
      <c r="C14" s="141">
        <v>913497000</v>
      </c>
      <c r="D14" s="141">
        <v>-93405000</v>
      </c>
      <c r="E14" s="141">
        <v>13901882828</v>
      </c>
      <c r="F14" s="141">
        <v>4888314375</v>
      </c>
      <c r="G14" s="141">
        <v>-16985687</v>
      </c>
      <c r="H14" s="141">
        <v>20821874256</v>
      </c>
      <c r="I14" s="142">
        <v>105231517772</v>
      </c>
    </row>
    <row r="15" spans="1:9" ht="14.25">
      <c r="A15" s="11" t="s">
        <v>222</v>
      </c>
      <c r="B15" s="76">
        <v>0</v>
      </c>
      <c r="C15" s="76">
        <v>0</v>
      </c>
      <c r="D15" s="76">
        <v>0</v>
      </c>
      <c r="E15" s="76">
        <v>0</v>
      </c>
      <c r="F15" s="76">
        <v>0</v>
      </c>
      <c r="G15" s="76"/>
      <c r="H15" s="25">
        <v>17419362126</v>
      </c>
      <c r="I15" s="137">
        <v>17419362126</v>
      </c>
    </row>
    <row r="16" spans="1:9" s="46" customFormat="1" ht="14.25">
      <c r="A16" s="65" t="s">
        <v>258</v>
      </c>
      <c r="B16" s="143">
        <v>0</v>
      </c>
      <c r="C16" s="143">
        <v>0</v>
      </c>
      <c r="D16" s="143">
        <v>0</v>
      </c>
      <c r="E16" s="139">
        <v>6210268234</v>
      </c>
      <c r="F16" s="139">
        <v>1552567058</v>
      </c>
      <c r="G16" s="139"/>
      <c r="H16" s="144">
        <v>-7762835292</v>
      </c>
      <c r="I16" s="138">
        <v>0</v>
      </c>
    </row>
    <row r="17" spans="1:9" s="46" customFormat="1" ht="14.25">
      <c r="A17" s="65" t="s">
        <v>302</v>
      </c>
      <c r="B17" s="143">
        <v>0</v>
      </c>
      <c r="C17" s="143">
        <v>0</v>
      </c>
      <c r="D17" s="143">
        <v>0</v>
      </c>
      <c r="E17" s="143">
        <v>0</v>
      </c>
      <c r="F17" s="143">
        <v>0</v>
      </c>
      <c r="G17" s="143"/>
      <c r="H17" s="145">
        <v>-13598327400</v>
      </c>
      <c r="I17" s="137">
        <v>-13598327400</v>
      </c>
    </row>
    <row r="18" spans="1:9" s="46" customFormat="1" ht="14.25">
      <c r="A18" s="65" t="s">
        <v>259</v>
      </c>
      <c r="B18" s="143">
        <v>0</v>
      </c>
      <c r="C18" s="143">
        <v>0</v>
      </c>
      <c r="D18" s="143">
        <v>0</v>
      </c>
      <c r="E18" s="143">
        <v>0</v>
      </c>
      <c r="F18" s="143">
        <v>0</v>
      </c>
      <c r="G18" s="144">
        <v>16985687</v>
      </c>
      <c r="H18" s="145">
        <v>-6178193293</v>
      </c>
      <c r="I18" s="137">
        <v>-6161207606</v>
      </c>
    </row>
    <row r="19" spans="1:9" s="18" customFormat="1" ht="26.25" customHeight="1" thickBot="1">
      <c r="A19" s="239" t="s">
        <v>257</v>
      </c>
      <c r="B19" s="237">
        <v>64816340000</v>
      </c>
      <c r="C19" s="237">
        <v>913497000</v>
      </c>
      <c r="D19" s="237">
        <v>-93405000</v>
      </c>
      <c r="E19" s="237">
        <v>20112151062</v>
      </c>
      <c r="F19" s="237">
        <v>6440881433</v>
      </c>
      <c r="G19" s="240">
        <v>0</v>
      </c>
      <c r="H19" s="237">
        <v>10701880397</v>
      </c>
      <c r="I19" s="238">
        <v>102891344892</v>
      </c>
    </row>
    <row r="20" spans="2:9" ht="14.25">
      <c r="B20" s="39">
        <f>B19-CDKT!D69</f>
        <v>0</v>
      </c>
      <c r="C20" s="31">
        <f>C19-CDKT!D70</f>
        <v>0</v>
      </c>
      <c r="D20" s="39">
        <f>D19-CDKT!D71</f>
        <v>0</v>
      </c>
      <c r="E20" s="39">
        <f>E19-CDKT!D73</f>
        <v>0</v>
      </c>
      <c r="F20" s="39">
        <f>F19-CDKT!D74</f>
        <v>0</v>
      </c>
      <c r="G20" s="39">
        <f>G19-CDKT!D72</f>
        <v>0</v>
      </c>
      <c r="H20" s="39">
        <f>H19-CDKT!D75</f>
        <v>0</v>
      </c>
      <c r="I20" s="39">
        <f>CDKT!D68-I19</f>
        <v>0</v>
      </c>
    </row>
    <row r="21" spans="6:9" ht="14.25">
      <c r="F21" s="50"/>
      <c r="G21" s="50" t="str">
        <f>KQKD!F30</f>
        <v>TP. HCM, ngày 25  tháng 7 năm 2011</v>
      </c>
      <c r="H21" s="51"/>
      <c r="I21" s="51"/>
    </row>
    <row r="22" spans="1:9" ht="15">
      <c r="A22" s="41" t="s">
        <v>401</v>
      </c>
      <c r="B22" s="20"/>
      <c r="C22" s="20" t="s">
        <v>223</v>
      </c>
      <c r="D22" s="20"/>
      <c r="E22" s="20"/>
      <c r="F22" s="21"/>
      <c r="G22" s="53" t="s">
        <v>29</v>
      </c>
      <c r="H22" s="53"/>
      <c r="I22" s="53"/>
    </row>
    <row r="23" spans="1:9" ht="15">
      <c r="A23" s="127"/>
      <c r="F23" s="21"/>
      <c r="G23" s="53"/>
      <c r="H23" s="53"/>
      <c r="I23" s="53"/>
    </row>
    <row r="24" spans="1:9" ht="15">
      <c r="A24" s="127"/>
      <c r="F24" s="21"/>
      <c r="G24" s="53"/>
      <c r="H24" s="53"/>
      <c r="I24" s="53"/>
    </row>
    <row r="25" spans="1:9" ht="15">
      <c r="A25" s="127"/>
      <c r="F25" s="21"/>
      <c r="G25" s="53"/>
      <c r="H25" s="53"/>
      <c r="I25" s="53"/>
    </row>
    <row r="26" spans="1:9" ht="15">
      <c r="A26" s="86" t="s">
        <v>400</v>
      </c>
      <c r="C26" s="20" t="s">
        <v>224</v>
      </c>
      <c r="D26" s="20"/>
      <c r="E26" s="20"/>
      <c r="F26" s="21"/>
      <c r="G26" s="53" t="s">
        <v>225</v>
      </c>
      <c r="H26" s="53"/>
      <c r="I26" s="53"/>
    </row>
  </sheetData>
  <printOptions horizontalCentered="1"/>
  <pageMargins left="0.5" right="0.25" top="0.25" bottom="0.5" header="0.25" footer="0.2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J24"/>
  <sheetViews>
    <sheetView tabSelected="1" workbookViewId="0" topLeftCell="A1">
      <selection activeCell="A6" sqref="A6"/>
    </sheetView>
  </sheetViews>
  <sheetFormatPr defaultColWidth="9.140625" defaultRowHeight="12.75"/>
  <cols>
    <col min="1" max="1" width="4.140625" style="167" customWidth="1"/>
    <col min="2" max="2" width="3.7109375" style="167" customWidth="1"/>
    <col min="3" max="3" width="5.7109375" style="168" customWidth="1"/>
    <col min="4" max="4" width="21.8515625" style="168" customWidth="1"/>
    <col min="5" max="5" width="13.421875" style="168" customWidth="1"/>
    <col min="6" max="6" width="4.8515625" style="168" customWidth="1"/>
    <col min="7" max="7" width="16.7109375" style="167" customWidth="1"/>
    <col min="8" max="8" width="15.28125" style="167" customWidth="1"/>
    <col min="9" max="9" width="10.57421875" style="167" customWidth="1"/>
    <col min="10" max="16384" width="9.140625" style="167" customWidth="1"/>
  </cols>
  <sheetData>
    <row r="1" spans="1:10" ht="15.75">
      <c r="A1" s="163" t="s">
        <v>438</v>
      </c>
      <c r="B1" s="163"/>
      <c r="C1" s="164"/>
      <c r="D1" s="164"/>
      <c r="E1" s="163"/>
      <c r="F1" s="164" t="s">
        <v>439</v>
      </c>
      <c r="G1" s="163"/>
      <c r="H1" s="163"/>
      <c r="I1" s="165"/>
      <c r="J1" s="166"/>
    </row>
    <row r="2" spans="1:10" ht="15.75">
      <c r="A2" s="163" t="s">
        <v>440</v>
      </c>
      <c r="B2" s="163"/>
      <c r="C2" s="164"/>
      <c r="D2" s="164"/>
      <c r="E2" s="163"/>
      <c r="F2" s="164" t="s">
        <v>441</v>
      </c>
      <c r="G2" s="163"/>
      <c r="H2" s="163"/>
      <c r="I2" s="165"/>
      <c r="J2" s="166"/>
    </row>
    <row r="3" spans="5:7" ht="15.75">
      <c r="E3" s="167"/>
      <c r="F3" s="167"/>
      <c r="G3" s="168"/>
    </row>
    <row r="4" spans="5:9" ht="15.75">
      <c r="E4" s="167"/>
      <c r="F4" s="167"/>
      <c r="G4" s="279" t="str">
        <f>CDKT!D90</f>
        <v>TP. HCM, ngày 25  tháng 7 năm 2011</v>
      </c>
      <c r="H4" s="279"/>
      <c r="I4" s="279"/>
    </row>
    <row r="5" ht="15.75">
      <c r="A5" s="167" t="s">
        <v>692</v>
      </c>
    </row>
    <row r="6" ht="15.75">
      <c r="A6" s="167" t="s">
        <v>442</v>
      </c>
    </row>
    <row r="7" ht="15.75">
      <c r="A7" s="167" t="s">
        <v>443</v>
      </c>
    </row>
    <row r="10" spans="4:8" ht="15.75">
      <c r="D10" s="169" t="s">
        <v>444</v>
      </c>
      <c r="E10" s="170" t="s">
        <v>445</v>
      </c>
      <c r="F10" s="170"/>
      <c r="G10" s="166"/>
      <c r="H10" s="166"/>
    </row>
    <row r="11" spans="4:8" ht="15.75">
      <c r="D11" s="170"/>
      <c r="E11" s="170" t="s">
        <v>446</v>
      </c>
      <c r="F11" s="170"/>
      <c r="G11" s="166"/>
      <c r="H11" s="166"/>
    </row>
    <row r="12" spans="1:10" ht="87" customHeight="1">
      <c r="A12" s="280" t="s">
        <v>671</v>
      </c>
      <c r="B12" s="280"/>
      <c r="C12" s="280"/>
      <c r="D12" s="280"/>
      <c r="E12" s="280"/>
      <c r="F12" s="280"/>
      <c r="G12" s="280"/>
      <c r="H12" s="280"/>
      <c r="I12" s="280"/>
      <c r="J12" s="171"/>
    </row>
    <row r="13" spans="1:10" ht="96" customHeight="1">
      <c r="A13" s="280" t="s">
        <v>672</v>
      </c>
      <c r="B13" s="280"/>
      <c r="C13" s="280"/>
      <c r="D13" s="280"/>
      <c r="E13" s="280"/>
      <c r="F13" s="280"/>
      <c r="G13" s="280"/>
      <c r="H13" s="280"/>
      <c r="I13" s="280"/>
      <c r="J13" s="171"/>
    </row>
    <row r="14" spans="3:8" ht="35.25" customHeight="1">
      <c r="C14" s="167" t="s">
        <v>447</v>
      </c>
      <c r="D14" s="167"/>
      <c r="G14" s="168"/>
      <c r="H14" s="168"/>
    </row>
    <row r="15" spans="7:8" ht="31.5" customHeight="1">
      <c r="G15" s="163" t="s">
        <v>448</v>
      </c>
      <c r="H15" s="165"/>
    </row>
    <row r="16" spans="7:8" ht="15.75">
      <c r="G16" s="163"/>
      <c r="H16" s="165"/>
    </row>
    <row r="17" spans="7:8" ht="15.75">
      <c r="G17" s="163"/>
      <c r="H17" s="165"/>
    </row>
    <row r="18" spans="7:8" ht="15.75">
      <c r="G18" s="163"/>
      <c r="H18" s="165"/>
    </row>
    <row r="19" spans="7:8" ht="15.75">
      <c r="G19" s="163"/>
      <c r="H19" s="165"/>
    </row>
    <row r="20" spans="7:8" ht="15.75">
      <c r="G20" s="163"/>
      <c r="H20" s="165"/>
    </row>
    <row r="21" spans="7:8" ht="15.75">
      <c r="G21" s="163" t="s">
        <v>449</v>
      </c>
      <c r="H21" s="165"/>
    </row>
    <row r="22" ht="15.75">
      <c r="B22" s="167" t="s">
        <v>450</v>
      </c>
    </row>
    <row r="23" ht="15.75">
      <c r="B23" s="167" t="s">
        <v>451</v>
      </c>
    </row>
    <row r="24" ht="15.75">
      <c r="B24" s="167" t="s">
        <v>452</v>
      </c>
    </row>
  </sheetData>
  <mergeCells count="3">
    <mergeCell ref="G4:I4"/>
    <mergeCell ref="A12:I12"/>
    <mergeCell ref="A13:I13"/>
  </mergeCells>
  <printOptions/>
  <pageMargins left="0.5" right="0.2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dc:creator>
  <cp:keywords/>
  <dc:description/>
  <cp:lastModifiedBy>server04</cp:lastModifiedBy>
  <cp:lastPrinted>2011-07-25T08:23:42Z</cp:lastPrinted>
  <dcterms:created xsi:type="dcterms:W3CDTF">2010-01-23T15:27:23Z</dcterms:created>
  <dcterms:modified xsi:type="dcterms:W3CDTF">2011-07-26T07:34:15Z</dcterms:modified>
  <cp:category/>
  <cp:version/>
  <cp:contentType/>
  <cp:contentStatus/>
</cp:coreProperties>
</file>